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225" windowHeight="5760" activeTab="1"/>
  </bookViews>
  <sheets>
    <sheet name="Explain" sheetId="1" r:id="rId1"/>
    <sheet name="PnF" sheetId="2" r:id="rId2"/>
  </sheets>
  <externalReferences>
    <externalReference r:id="rId5"/>
  </externalReferences>
  <definedNames>
    <definedName name="_Table1_Out" hidden="1">'[1]mape'!#REF!</definedName>
    <definedName name="anscount" hidden="1">1</definedName>
    <definedName name="Close">'PnF'!$I$8:OFFSET('PnF'!$I$8,'PnF'!$I$1-1,0)</definedName>
    <definedName name="Date">'PnF'!$C$8:OFFSET('PnF'!$C$8,'PnF'!$I$1-1,0)</definedName>
    <definedName name="High">'PnF'!$O$4:OFFSET('PnF'!$O$4,0,'PnF'!$L$1-1)</definedName>
    <definedName name="Low">'PnF'!$O$5:OFFSET('PnF'!$O$5,0,'PnF'!$L$1-1)</definedName>
    <definedName name="Max">'PnF'!$L$2</definedName>
    <definedName name="Min">'PnF'!$L$3</definedName>
    <definedName name="PnFMax">'PnF'!$K$4</definedName>
    <definedName name="PnFMin">'PnF'!$L$4</definedName>
  </definedNames>
  <calcPr fullCalcOnLoad="1"/>
</workbook>
</file>

<file path=xl/sharedStrings.xml><?xml version="1.0" encoding="utf-8"?>
<sst xmlns="http://schemas.openxmlformats.org/spreadsheetml/2006/main" count="1277" uniqueCount="39">
  <si>
    <t>See</t>
  </si>
  <si>
    <t>http://www.gummy-stuff.org/PandF-charts.htm</t>
  </si>
  <si>
    <t>row</t>
  </si>
  <si>
    <t>data points =</t>
  </si>
  <si>
    <t>Adj. Close*</t>
  </si>
  <si>
    <t>Date</t>
  </si>
  <si>
    <t>Open</t>
  </si>
  <si>
    <t>High</t>
  </si>
  <si>
    <t>Low</t>
  </si>
  <si>
    <t>Close</t>
  </si>
  <si>
    <t>Volume</t>
  </si>
  <si>
    <t>Index</t>
  </si>
  <si>
    <t>Stock Symbol:</t>
  </si>
  <si>
    <t>Start Date:</t>
  </si>
  <si>
    <t>End Date:</t>
  </si>
  <si>
    <t>d</t>
  </si>
  <si>
    <t>IBM</t>
  </si>
  <si>
    <t>Lowest Lo</t>
  </si>
  <si>
    <t>Highest Hi</t>
  </si>
  <si>
    <t>Box</t>
  </si>
  <si>
    <t>Reverse</t>
  </si>
  <si>
    <t>Max</t>
  </si>
  <si>
    <t>Min</t>
  </si>
  <si>
    <t>O</t>
  </si>
  <si>
    <t>day</t>
  </si>
  <si>
    <t>col</t>
  </si>
  <si>
    <t>mode</t>
  </si>
  <si>
    <t>X</t>
  </si>
  <si>
    <t>http://chart.yahoo.com/table.csv?s=IBM&amp;a=8&amp;b=25&amp;c=2004&amp;d=8&amp;e=25&amp;f=2005&amp;g=d&amp;q=q&amp;y=0&amp;z=IBM&amp;x=.csv</t>
  </si>
  <si>
    <t>Factor</t>
  </si>
  <si>
    <t>(You'll download a year's worth of daily prices.)</t>
  </si>
  <si>
    <r>
      <t xml:space="preserve">Click the </t>
    </r>
    <r>
      <rPr>
        <b/>
        <sz val="10"/>
        <rFont val="Arial"/>
        <family val="2"/>
      </rPr>
      <t>Make P&amp;F Chart</t>
    </r>
    <r>
      <rPr>
        <sz val="10"/>
        <rFont val="Arial"/>
        <family val="0"/>
      </rPr>
      <t xml:space="preserve"> button to get your chart</t>
    </r>
  </si>
  <si>
    <t>Notes</t>
  </si>
  <si>
    <t>a</t>
  </si>
  <si>
    <r>
      <t xml:space="preserve">You can change the </t>
    </r>
    <r>
      <rPr>
        <b/>
        <sz val="10"/>
        <rFont val="Arial"/>
        <family val="2"/>
      </rPr>
      <t>Box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Reverse</t>
    </r>
    <r>
      <rPr>
        <sz val="10"/>
        <rFont val="Arial"/>
        <family val="0"/>
      </rPr>
      <t xml:space="preserve"> size if you wish</t>
    </r>
  </si>
  <si>
    <t>b</t>
  </si>
  <si>
    <r>
      <t xml:space="preserve">You can multiply all the daily Highs and Lows by some </t>
    </r>
    <r>
      <rPr>
        <b/>
        <sz val="10"/>
        <rFont val="Arial"/>
        <family val="2"/>
      </rPr>
      <t>Factor</t>
    </r>
    <r>
      <rPr>
        <sz val="10"/>
        <rFont val="Arial"/>
        <family val="0"/>
      </rPr>
      <t xml:space="preserve"> if you wish</t>
    </r>
  </si>
  <si>
    <r>
      <t xml:space="preserve">Type in a Yahoo stock symbol and click the </t>
    </r>
    <r>
      <rPr>
        <b/>
        <sz val="10"/>
        <rFont val="Arial"/>
        <family val="2"/>
      </rPr>
      <t>Download</t>
    </r>
    <r>
      <rPr>
        <sz val="10"/>
        <rFont val="Arial"/>
        <family val="0"/>
      </rPr>
      <t xml:space="preserve"> button</t>
    </r>
  </si>
  <si>
    <t>Count</t>
  </si>
</sst>
</file>

<file path=xl/styles.xml><?xml version="1.0" encoding="utf-8"?>
<styleSheet xmlns="http://schemas.openxmlformats.org/spreadsheetml/2006/main">
  <numFmts count="8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\ m/d/yy"/>
    <numFmt numFmtId="173" formatCode="mmm\ d/yy"/>
    <numFmt numFmtId="174" formatCode="0,000"/>
    <numFmt numFmtId="175" formatCode="0.0%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m/d"/>
    <numFmt numFmtId="182" formatCode="0.000%"/>
    <numFmt numFmtId="183" formatCode="0_)"/>
    <numFmt numFmtId="184" formatCode="mmm\-yyyy"/>
    <numFmt numFmtId="185" formatCode="0.0000%"/>
    <numFmt numFmtId="186" formatCode="0.00000%"/>
    <numFmt numFmtId="187" formatCode="yy\ m"/>
    <numFmt numFmtId="188" formatCode="yy\ mm"/>
    <numFmt numFmtId="189" formatCode="m/yy"/>
    <numFmt numFmtId="190" formatCode="[Black]#\ ??/??;[Red]\-#\ ??/??"/>
    <numFmt numFmtId="191" formatCode="#,###"/>
    <numFmt numFmtId="192" formatCode="h:m"/>
    <numFmt numFmtId="193" formatCode="[$$-409]#,###"/>
    <numFmt numFmtId="194" formatCode="_(* #,##0.000_);_(* \(#,##0.000\);_(* &quot;-&quot;??_);_(@_)"/>
    <numFmt numFmtId="195" formatCode="_(* #,##0.0000_);_(* \(#,##0.0000\);_(* &quot;-&quot;??_);_(@_)"/>
    <numFmt numFmtId="196" formatCode="#,##0.0000_);[Red]\(#,##0.0000\)"/>
    <numFmt numFmtId="197" formatCode="_(* #,##0.0_);_(* \(#,##0.0\);_(* &quot;-&quot;??_);_(@_)"/>
    <numFmt numFmtId="198" formatCode="_(* #,##0.0000_);_(* \(#,##0.0000\);_(* &quot;-&quot;????_);_(@_)"/>
    <numFmt numFmtId="199" formatCode="_(* #,##0_);_(* \(#,##0\);_(* &quot;-&quot;??_);_(@_)"/>
    <numFmt numFmtId="200" formatCode="mm/dd/yy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0.00000000"/>
    <numFmt numFmtId="219" formatCode="0.0000000"/>
    <numFmt numFmtId="220" formatCode="0.000000000"/>
    <numFmt numFmtId="221" formatCode="0.0000000000"/>
    <numFmt numFmtId="222" formatCode="0.00000000000"/>
    <numFmt numFmtId="223" formatCode="0.000000000000"/>
    <numFmt numFmtId="224" formatCode="0.0000000000000"/>
    <numFmt numFmtId="225" formatCode="yyyy"/>
    <numFmt numFmtId="226" formatCode="&quot;$&quot;#,##0"/>
    <numFmt numFmtId="227" formatCode="&quot;$&quot;#,##0.00"/>
    <numFmt numFmtId="228" formatCode="mmmm\ d"/>
    <numFmt numFmtId="229" formatCode="mmm\ d"/>
    <numFmt numFmtId="230" formatCode="mmm\-d\-yy"/>
    <numFmt numFmtId="231" formatCode="mmm\ \c\,yyyy"/>
    <numFmt numFmtId="232" formatCode="mmm\ d\,yyyy"/>
    <numFmt numFmtId="233" formatCode="yyyy\-mmm\-d"/>
    <numFmt numFmtId="234" formatCode="mmm"/>
    <numFmt numFmtId="235" formatCode="mmm\-d"/>
    <numFmt numFmtId="236" formatCode="#,##0.000"/>
  </numFmts>
  <fonts count="1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2"/>
      <color indexed="36"/>
      <name val="Mishawak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Mishawaka"/>
      <family val="0"/>
    </font>
    <font>
      <sz val="10"/>
      <name val="MS Sans Serif"/>
      <family val="0"/>
    </font>
    <font>
      <sz val="12"/>
      <name val="Mishawaka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sz val="5.25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1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medium">
        <color indexed="12"/>
      </left>
      <right style="thin">
        <color indexed="22"/>
      </right>
      <top style="thin">
        <color indexed="22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thin">
        <color indexed="22"/>
      </top>
      <bottom style="medium">
        <color indexed="12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0">
    <xf numFmtId="0" fontId="0" fillId="0" borderId="0" xfId="0" applyAlignment="1">
      <alignment/>
    </xf>
    <xf numFmtId="171" fontId="3" fillId="2" borderId="0" xfId="15" applyFont="1" applyFill="1" applyBorder="1" applyAlignment="1">
      <alignment horizontal="right"/>
    </xf>
    <xf numFmtId="0" fontId="0" fillId="2" borderId="0" xfId="0" applyFill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 horizontal="center"/>
    </xf>
    <xf numFmtId="49" fontId="3" fillId="2" borderId="2" xfId="15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14" fontId="2" fillId="2" borderId="3" xfId="15" applyNumberFormat="1" applyFont="1" applyFill="1" applyBorder="1" applyAlignment="1">
      <alignment horizontal="center"/>
    </xf>
    <xf numFmtId="14" fontId="2" fillId="2" borderId="4" xfId="15" applyNumberFormat="1" applyFont="1" applyFill="1" applyBorder="1" applyAlignment="1">
      <alignment horizontal="center"/>
    </xf>
    <xf numFmtId="171" fontId="2" fillId="2" borderId="3" xfId="15" applyFont="1" applyFill="1" applyBorder="1" applyAlignment="1">
      <alignment horizontal="right"/>
    </xf>
    <xf numFmtId="2" fontId="4" fillId="3" borderId="0" xfId="0" applyNumberFormat="1" applyFont="1" applyFill="1" applyAlignment="1">
      <alignment/>
    </xf>
    <xf numFmtId="174" fontId="4" fillId="3" borderId="0" xfId="0" applyNumberFormat="1" applyFont="1" applyFill="1" applyAlignment="1">
      <alignment/>
    </xf>
    <xf numFmtId="173" fontId="2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74" fontId="6" fillId="3" borderId="0" xfId="0" applyNumberFormat="1" applyFont="1" applyFill="1" applyAlignment="1">
      <alignment horizontal="right"/>
    </xf>
    <xf numFmtId="173" fontId="4" fillId="3" borderId="0" xfId="0" applyNumberFormat="1" applyFont="1" applyFill="1" applyAlignment="1">
      <alignment/>
    </xf>
    <xf numFmtId="173" fontId="1" fillId="2" borderId="0" xfId="0" applyNumberFormat="1" applyFont="1" applyFill="1" applyAlignment="1">
      <alignment horizontal="center"/>
    </xf>
    <xf numFmtId="0" fontId="5" fillId="4" borderId="5" xfId="0" applyFont="1" applyFill="1" applyBorder="1" applyAlignment="1">
      <alignment horizontal="right"/>
    </xf>
    <xf numFmtId="15" fontId="5" fillId="4" borderId="6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15" fontId="5" fillId="4" borderId="8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 vertical="center"/>
    </xf>
    <xf numFmtId="171" fontId="14" fillId="2" borderId="9" xfId="15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2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27" fontId="5" fillId="4" borderId="10" xfId="0" applyNumberFormat="1" applyFont="1" applyFill="1" applyBorder="1" applyAlignment="1">
      <alignment horizontal="center"/>
    </xf>
    <xf numFmtId="227" fontId="5" fillId="4" borderId="11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227" fontId="1" fillId="2" borderId="9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/>
    </xf>
    <xf numFmtId="1" fontId="1" fillId="2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right"/>
    </xf>
    <xf numFmtId="0" fontId="15" fillId="2" borderId="14" xfId="0" applyFont="1" applyFill="1" applyBorder="1" applyAlignment="1">
      <alignment horizontal="left"/>
    </xf>
    <xf numFmtId="10" fontId="15" fillId="2" borderId="15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1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39">
    <cellStyle name="Normal" xfId="0"/>
    <cellStyle name="Comma" xfId="15"/>
    <cellStyle name="Comma [0]" xfId="16"/>
    <cellStyle name="Comma [0]_Stock-Plot.xls Chart 1" xfId="17"/>
    <cellStyle name="Comma [0]_Stock-Plot.xls Chart 2" xfId="18"/>
    <cellStyle name="Comma [0]_Stock-Plot.xls Chart 3" xfId="19"/>
    <cellStyle name="Comma [0]_Stock-Plot.xls Chart 4" xfId="20"/>
    <cellStyle name="Comma [0]_Stock-Plot.xls Chart 5" xfId="21"/>
    <cellStyle name="Comma_Stock-Plot.xls Chart 1" xfId="22"/>
    <cellStyle name="Comma_Stock-Plot.xls Chart 2" xfId="23"/>
    <cellStyle name="Comma_Stock-Plot.xls Chart 3" xfId="24"/>
    <cellStyle name="Comma_Stock-Plot.xls Chart 4" xfId="25"/>
    <cellStyle name="Comma_Stock-Plot.xls Chart 5" xfId="26"/>
    <cellStyle name="Comma0" xfId="27"/>
    <cellStyle name="Currency" xfId="28"/>
    <cellStyle name="Currency [0]" xfId="29"/>
    <cellStyle name="Currency [0]_Stock-Plot.xls Chart 1" xfId="30"/>
    <cellStyle name="Currency [0]_Stock-Plot.xls Chart 2" xfId="31"/>
    <cellStyle name="Currency [0]_Stock-Plot.xls Chart 3" xfId="32"/>
    <cellStyle name="Currency [0]_Stock-Plot.xls Chart 4" xfId="33"/>
    <cellStyle name="Currency [0]_Stock-Plot.xls Chart 5" xfId="34"/>
    <cellStyle name="Currency_Stock-Plot.xls Chart 1" xfId="35"/>
    <cellStyle name="Currency_Stock-Plot.xls Chart 2" xfId="36"/>
    <cellStyle name="Currency_Stock-Plot.xls Chart 3" xfId="37"/>
    <cellStyle name="Currency_Stock-Plot.xls Chart 4" xfId="38"/>
    <cellStyle name="Currency_Stock-Plot.xls Chart 5" xfId="39"/>
    <cellStyle name="Currency0" xfId="40"/>
    <cellStyle name="Date" xfId="41"/>
    <cellStyle name="Fixed" xfId="42"/>
    <cellStyle name="Followed Hyperlink" xfId="43"/>
    <cellStyle name="Heading 1" xfId="44"/>
    <cellStyle name="Heading 2" xfId="45"/>
    <cellStyle name="Hyperlink" xfId="46"/>
    <cellStyle name="Hyperlink_VDX-Plot.xls Chart 1" xfId="47"/>
    <cellStyle name="Hyperlink_VDX-Plot.xls Chart 3" xfId="48"/>
    <cellStyle name="Normal_adx-stuff" xfId="49"/>
    <cellStyle name="Normal_Retriever_Zdlt" xfId="50"/>
    <cellStyle name="Percent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PnF!$I$7</c:f>
              <c:strCache>
                <c:ptCount val="1"/>
                <c:pt idx="0">
                  <c:v>Adj. Close*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</c:f>
              <c:strCache>
                <c:ptCount val="252"/>
                <c:pt idx="0">
                  <c:v>38257</c:v>
                </c:pt>
                <c:pt idx="1">
                  <c:v>38258</c:v>
                </c:pt>
                <c:pt idx="2">
                  <c:v>38259</c:v>
                </c:pt>
                <c:pt idx="3">
                  <c:v>38260</c:v>
                </c:pt>
                <c:pt idx="4">
                  <c:v>38261</c:v>
                </c:pt>
                <c:pt idx="5">
                  <c:v>38264</c:v>
                </c:pt>
                <c:pt idx="6">
                  <c:v>38265</c:v>
                </c:pt>
                <c:pt idx="7">
                  <c:v>38266</c:v>
                </c:pt>
                <c:pt idx="8">
                  <c:v>38267</c:v>
                </c:pt>
                <c:pt idx="9">
                  <c:v>38268</c:v>
                </c:pt>
                <c:pt idx="10">
                  <c:v>38271</c:v>
                </c:pt>
                <c:pt idx="11">
                  <c:v>38272</c:v>
                </c:pt>
                <c:pt idx="12">
                  <c:v>38273</c:v>
                </c:pt>
                <c:pt idx="13">
                  <c:v>38274</c:v>
                </c:pt>
                <c:pt idx="14">
                  <c:v>38275</c:v>
                </c:pt>
                <c:pt idx="15">
                  <c:v>38278</c:v>
                </c:pt>
                <c:pt idx="16">
                  <c:v>38279</c:v>
                </c:pt>
                <c:pt idx="17">
                  <c:v>38280</c:v>
                </c:pt>
                <c:pt idx="18">
                  <c:v>38281</c:v>
                </c:pt>
                <c:pt idx="19">
                  <c:v>38282</c:v>
                </c:pt>
                <c:pt idx="20">
                  <c:v>38285</c:v>
                </c:pt>
                <c:pt idx="21">
                  <c:v>38286</c:v>
                </c:pt>
                <c:pt idx="22">
                  <c:v>38287</c:v>
                </c:pt>
                <c:pt idx="23">
                  <c:v>38288</c:v>
                </c:pt>
                <c:pt idx="24">
                  <c:v>38289</c:v>
                </c:pt>
                <c:pt idx="25">
                  <c:v>38292</c:v>
                </c:pt>
                <c:pt idx="26">
                  <c:v>38293</c:v>
                </c:pt>
                <c:pt idx="27">
                  <c:v>38294</c:v>
                </c:pt>
                <c:pt idx="28">
                  <c:v>38295</c:v>
                </c:pt>
                <c:pt idx="29">
                  <c:v>38296</c:v>
                </c:pt>
                <c:pt idx="30">
                  <c:v>38299</c:v>
                </c:pt>
                <c:pt idx="31">
                  <c:v>38300</c:v>
                </c:pt>
                <c:pt idx="32">
                  <c:v>38301</c:v>
                </c:pt>
                <c:pt idx="33">
                  <c:v>38302</c:v>
                </c:pt>
                <c:pt idx="34">
                  <c:v>38303</c:v>
                </c:pt>
                <c:pt idx="35">
                  <c:v>38306</c:v>
                </c:pt>
                <c:pt idx="36">
                  <c:v>38307</c:v>
                </c:pt>
                <c:pt idx="37">
                  <c:v>38308</c:v>
                </c:pt>
                <c:pt idx="38">
                  <c:v>38309</c:v>
                </c:pt>
                <c:pt idx="39">
                  <c:v>38310</c:v>
                </c:pt>
                <c:pt idx="40">
                  <c:v>38313</c:v>
                </c:pt>
                <c:pt idx="41">
                  <c:v>38314</c:v>
                </c:pt>
                <c:pt idx="42">
                  <c:v>38315</c:v>
                </c:pt>
                <c:pt idx="43">
                  <c:v>38317</c:v>
                </c:pt>
                <c:pt idx="44">
                  <c:v>38320</c:v>
                </c:pt>
                <c:pt idx="45">
                  <c:v>38321</c:v>
                </c:pt>
                <c:pt idx="46">
                  <c:v>38322</c:v>
                </c:pt>
                <c:pt idx="47">
                  <c:v>38323</c:v>
                </c:pt>
                <c:pt idx="48">
                  <c:v>38324</c:v>
                </c:pt>
                <c:pt idx="49">
                  <c:v>38327</c:v>
                </c:pt>
                <c:pt idx="50">
                  <c:v>38328</c:v>
                </c:pt>
                <c:pt idx="51">
                  <c:v>38329</c:v>
                </c:pt>
                <c:pt idx="52">
                  <c:v>38330</c:v>
                </c:pt>
                <c:pt idx="53">
                  <c:v>38331</c:v>
                </c:pt>
                <c:pt idx="54">
                  <c:v>38334</c:v>
                </c:pt>
                <c:pt idx="55">
                  <c:v>38335</c:v>
                </c:pt>
                <c:pt idx="56">
                  <c:v>38336</c:v>
                </c:pt>
                <c:pt idx="57">
                  <c:v>38337</c:v>
                </c:pt>
                <c:pt idx="58">
                  <c:v>38338</c:v>
                </c:pt>
                <c:pt idx="59">
                  <c:v>38341</c:v>
                </c:pt>
                <c:pt idx="60">
                  <c:v>38342</c:v>
                </c:pt>
                <c:pt idx="61">
                  <c:v>38343</c:v>
                </c:pt>
                <c:pt idx="62">
                  <c:v>38344</c:v>
                </c:pt>
                <c:pt idx="63">
                  <c:v>38348</c:v>
                </c:pt>
                <c:pt idx="64">
                  <c:v>38349</c:v>
                </c:pt>
                <c:pt idx="65">
                  <c:v>38350</c:v>
                </c:pt>
                <c:pt idx="66">
                  <c:v>38351</c:v>
                </c:pt>
                <c:pt idx="67">
                  <c:v>38352</c:v>
                </c:pt>
                <c:pt idx="68">
                  <c:v>38355</c:v>
                </c:pt>
                <c:pt idx="69">
                  <c:v>38356</c:v>
                </c:pt>
                <c:pt idx="70">
                  <c:v>38357</c:v>
                </c:pt>
                <c:pt idx="71">
                  <c:v>38358</c:v>
                </c:pt>
                <c:pt idx="72">
                  <c:v>38359</c:v>
                </c:pt>
                <c:pt idx="73">
                  <c:v>38362</c:v>
                </c:pt>
                <c:pt idx="74">
                  <c:v>38363</c:v>
                </c:pt>
                <c:pt idx="75">
                  <c:v>38364</c:v>
                </c:pt>
                <c:pt idx="76">
                  <c:v>38365</c:v>
                </c:pt>
                <c:pt idx="77">
                  <c:v>38366</c:v>
                </c:pt>
                <c:pt idx="78">
                  <c:v>38370</c:v>
                </c:pt>
                <c:pt idx="79">
                  <c:v>38371</c:v>
                </c:pt>
                <c:pt idx="80">
                  <c:v>38372</c:v>
                </c:pt>
                <c:pt idx="81">
                  <c:v>38373</c:v>
                </c:pt>
                <c:pt idx="82">
                  <c:v>38376</c:v>
                </c:pt>
                <c:pt idx="83">
                  <c:v>38377</c:v>
                </c:pt>
                <c:pt idx="84">
                  <c:v>38378</c:v>
                </c:pt>
                <c:pt idx="85">
                  <c:v>38379</c:v>
                </c:pt>
                <c:pt idx="86">
                  <c:v>38380</c:v>
                </c:pt>
                <c:pt idx="87">
                  <c:v>38383</c:v>
                </c:pt>
                <c:pt idx="88">
                  <c:v>38384</c:v>
                </c:pt>
                <c:pt idx="89">
                  <c:v>38385</c:v>
                </c:pt>
                <c:pt idx="90">
                  <c:v>38386</c:v>
                </c:pt>
                <c:pt idx="91">
                  <c:v>38387</c:v>
                </c:pt>
                <c:pt idx="92">
                  <c:v>38390</c:v>
                </c:pt>
                <c:pt idx="93">
                  <c:v>38391</c:v>
                </c:pt>
                <c:pt idx="94">
                  <c:v>38392</c:v>
                </c:pt>
                <c:pt idx="95">
                  <c:v>38393</c:v>
                </c:pt>
                <c:pt idx="96">
                  <c:v>38394</c:v>
                </c:pt>
                <c:pt idx="97">
                  <c:v>38397</c:v>
                </c:pt>
                <c:pt idx="98">
                  <c:v>38398</c:v>
                </c:pt>
                <c:pt idx="99">
                  <c:v>38399</c:v>
                </c:pt>
                <c:pt idx="100">
                  <c:v>38400</c:v>
                </c:pt>
                <c:pt idx="101">
                  <c:v>38401</c:v>
                </c:pt>
                <c:pt idx="102">
                  <c:v>38405</c:v>
                </c:pt>
                <c:pt idx="103">
                  <c:v>38406</c:v>
                </c:pt>
                <c:pt idx="104">
                  <c:v>38407</c:v>
                </c:pt>
                <c:pt idx="105">
                  <c:v>38408</c:v>
                </c:pt>
                <c:pt idx="106">
                  <c:v>38411</c:v>
                </c:pt>
                <c:pt idx="107">
                  <c:v>38412</c:v>
                </c:pt>
                <c:pt idx="108">
                  <c:v>38413</c:v>
                </c:pt>
                <c:pt idx="109">
                  <c:v>38414</c:v>
                </c:pt>
                <c:pt idx="110">
                  <c:v>38415</c:v>
                </c:pt>
                <c:pt idx="111">
                  <c:v>38418</c:v>
                </c:pt>
                <c:pt idx="112">
                  <c:v>38419</c:v>
                </c:pt>
                <c:pt idx="113">
                  <c:v>38420</c:v>
                </c:pt>
                <c:pt idx="114">
                  <c:v>38421</c:v>
                </c:pt>
                <c:pt idx="115">
                  <c:v>38422</c:v>
                </c:pt>
                <c:pt idx="116">
                  <c:v>38425</c:v>
                </c:pt>
                <c:pt idx="117">
                  <c:v>38426</c:v>
                </c:pt>
                <c:pt idx="118">
                  <c:v>38427</c:v>
                </c:pt>
                <c:pt idx="119">
                  <c:v>38428</c:v>
                </c:pt>
                <c:pt idx="120">
                  <c:v>38429</c:v>
                </c:pt>
                <c:pt idx="121">
                  <c:v>38432</c:v>
                </c:pt>
                <c:pt idx="122">
                  <c:v>38433</c:v>
                </c:pt>
                <c:pt idx="123">
                  <c:v>38434</c:v>
                </c:pt>
                <c:pt idx="124">
                  <c:v>38435</c:v>
                </c:pt>
                <c:pt idx="125">
                  <c:v>38439</c:v>
                </c:pt>
                <c:pt idx="126">
                  <c:v>38440</c:v>
                </c:pt>
                <c:pt idx="127">
                  <c:v>38441</c:v>
                </c:pt>
                <c:pt idx="128">
                  <c:v>38442</c:v>
                </c:pt>
                <c:pt idx="129">
                  <c:v>38443</c:v>
                </c:pt>
                <c:pt idx="130">
                  <c:v>38446</c:v>
                </c:pt>
                <c:pt idx="131">
                  <c:v>38447</c:v>
                </c:pt>
                <c:pt idx="132">
                  <c:v>38448</c:v>
                </c:pt>
                <c:pt idx="133">
                  <c:v>38449</c:v>
                </c:pt>
                <c:pt idx="134">
                  <c:v>38450</c:v>
                </c:pt>
                <c:pt idx="135">
                  <c:v>38453</c:v>
                </c:pt>
                <c:pt idx="136">
                  <c:v>38454</c:v>
                </c:pt>
                <c:pt idx="137">
                  <c:v>38455</c:v>
                </c:pt>
                <c:pt idx="138">
                  <c:v>38456</c:v>
                </c:pt>
                <c:pt idx="139">
                  <c:v>38457</c:v>
                </c:pt>
                <c:pt idx="140">
                  <c:v>38460</c:v>
                </c:pt>
                <c:pt idx="141">
                  <c:v>38461</c:v>
                </c:pt>
                <c:pt idx="142">
                  <c:v>38462</c:v>
                </c:pt>
                <c:pt idx="143">
                  <c:v>38463</c:v>
                </c:pt>
                <c:pt idx="144">
                  <c:v>38464</c:v>
                </c:pt>
                <c:pt idx="145">
                  <c:v>38467</c:v>
                </c:pt>
                <c:pt idx="146">
                  <c:v>38468</c:v>
                </c:pt>
                <c:pt idx="147">
                  <c:v>38469</c:v>
                </c:pt>
                <c:pt idx="148">
                  <c:v>38470</c:v>
                </c:pt>
                <c:pt idx="149">
                  <c:v>38471</c:v>
                </c:pt>
                <c:pt idx="150">
                  <c:v>38474</c:v>
                </c:pt>
                <c:pt idx="151">
                  <c:v>38475</c:v>
                </c:pt>
                <c:pt idx="152">
                  <c:v>38476</c:v>
                </c:pt>
                <c:pt idx="153">
                  <c:v>38477</c:v>
                </c:pt>
                <c:pt idx="154">
                  <c:v>38478</c:v>
                </c:pt>
                <c:pt idx="155">
                  <c:v>38481</c:v>
                </c:pt>
                <c:pt idx="156">
                  <c:v>38482</c:v>
                </c:pt>
                <c:pt idx="157">
                  <c:v>38483</c:v>
                </c:pt>
                <c:pt idx="158">
                  <c:v>38484</c:v>
                </c:pt>
                <c:pt idx="159">
                  <c:v>38485</c:v>
                </c:pt>
                <c:pt idx="160">
                  <c:v>38488</c:v>
                </c:pt>
                <c:pt idx="161">
                  <c:v>38489</c:v>
                </c:pt>
                <c:pt idx="162">
                  <c:v>38490</c:v>
                </c:pt>
                <c:pt idx="163">
                  <c:v>38491</c:v>
                </c:pt>
                <c:pt idx="164">
                  <c:v>38492</c:v>
                </c:pt>
                <c:pt idx="165">
                  <c:v>38495</c:v>
                </c:pt>
                <c:pt idx="166">
                  <c:v>38496</c:v>
                </c:pt>
                <c:pt idx="167">
                  <c:v>38497</c:v>
                </c:pt>
                <c:pt idx="168">
                  <c:v>38498</c:v>
                </c:pt>
                <c:pt idx="169">
                  <c:v>38499</c:v>
                </c:pt>
                <c:pt idx="170">
                  <c:v>38503</c:v>
                </c:pt>
                <c:pt idx="171">
                  <c:v>38504</c:v>
                </c:pt>
                <c:pt idx="172">
                  <c:v>38505</c:v>
                </c:pt>
                <c:pt idx="173">
                  <c:v>38506</c:v>
                </c:pt>
                <c:pt idx="174">
                  <c:v>38509</c:v>
                </c:pt>
                <c:pt idx="175">
                  <c:v>38510</c:v>
                </c:pt>
                <c:pt idx="176">
                  <c:v>38511</c:v>
                </c:pt>
                <c:pt idx="177">
                  <c:v>38512</c:v>
                </c:pt>
                <c:pt idx="178">
                  <c:v>38513</c:v>
                </c:pt>
                <c:pt idx="179">
                  <c:v>38516</c:v>
                </c:pt>
                <c:pt idx="180">
                  <c:v>38517</c:v>
                </c:pt>
                <c:pt idx="181">
                  <c:v>38518</c:v>
                </c:pt>
                <c:pt idx="182">
                  <c:v>38519</c:v>
                </c:pt>
                <c:pt idx="183">
                  <c:v>38520</c:v>
                </c:pt>
                <c:pt idx="184">
                  <c:v>38523</c:v>
                </c:pt>
                <c:pt idx="185">
                  <c:v>38524</c:v>
                </c:pt>
                <c:pt idx="186">
                  <c:v>38525</c:v>
                </c:pt>
                <c:pt idx="187">
                  <c:v>38526</c:v>
                </c:pt>
                <c:pt idx="188">
                  <c:v>38527</c:v>
                </c:pt>
                <c:pt idx="189">
                  <c:v>38530</c:v>
                </c:pt>
                <c:pt idx="190">
                  <c:v>38531</c:v>
                </c:pt>
                <c:pt idx="191">
                  <c:v>38532</c:v>
                </c:pt>
                <c:pt idx="192">
                  <c:v>38533</c:v>
                </c:pt>
                <c:pt idx="193">
                  <c:v>38534</c:v>
                </c:pt>
                <c:pt idx="194">
                  <c:v>38538</c:v>
                </c:pt>
                <c:pt idx="195">
                  <c:v>38539</c:v>
                </c:pt>
                <c:pt idx="196">
                  <c:v>38540</c:v>
                </c:pt>
                <c:pt idx="197">
                  <c:v>38541</c:v>
                </c:pt>
                <c:pt idx="198">
                  <c:v>38544</c:v>
                </c:pt>
                <c:pt idx="199">
                  <c:v>38545</c:v>
                </c:pt>
                <c:pt idx="200">
                  <c:v>38546</c:v>
                </c:pt>
                <c:pt idx="201">
                  <c:v>38547</c:v>
                </c:pt>
                <c:pt idx="202">
                  <c:v>38548</c:v>
                </c:pt>
                <c:pt idx="203">
                  <c:v>38551</c:v>
                </c:pt>
                <c:pt idx="204">
                  <c:v>38552</c:v>
                </c:pt>
                <c:pt idx="205">
                  <c:v>38553</c:v>
                </c:pt>
                <c:pt idx="206">
                  <c:v>38554</c:v>
                </c:pt>
                <c:pt idx="207">
                  <c:v>38555</c:v>
                </c:pt>
                <c:pt idx="208">
                  <c:v>38558</c:v>
                </c:pt>
                <c:pt idx="209">
                  <c:v>38559</c:v>
                </c:pt>
                <c:pt idx="210">
                  <c:v>38560</c:v>
                </c:pt>
                <c:pt idx="211">
                  <c:v>38561</c:v>
                </c:pt>
                <c:pt idx="212">
                  <c:v>38562</c:v>
                </c:pt>
                <c:pt idx="213">
                  <c:v>38565</c:v>
                </c:pt>
                <c:pt idx="214">
                  <c:v>38566</c:v>
                </c:pt>
                <c:pt idx="215">
                  <c:v>38567</c:v>
                </c:pt>
                <c:pt idx="216">
                  <c:v>38568</c:v>
                </c:pt>
                <c:pt idx="217">
                  <c:v>38569</c:v>
                </c:pt>
                <c:pt idx="218">
                  <c:v>38572</c:v>
                </c:pt>
                <c:pt idx="219">
                  <c:v>38573</c:v>
                </c:pt>
                <c:pt idx="220">
                  <c:v>38574</c:v>
                </c:pt>
                <c:pt idx="221">
                  <c:v>38575</c:v>
                </c:pt>
                <c:pt idx="222">
                  <c:v>38576</c:v>
                </c:pt>
                <c:pt idx="223">
                  <c:v>38579</c:v>
                </c:pt>
                <c:pt idx="224">
                  <c:v>38580</c:v>
                </c:pt>
                <c:pt idx="225">
                  <c:v>38581</c:v>
                </c:pt>
                <c:pt idx="226">
                  <c:v>38582</c:v>
                </c:pt>
                <c:pt idx="227">
                  <c:v>38583</c:v>
                </c:pt>
                <c:pt idx="228">
                  <c:v>38586</c:v>
                </c:pt>
                <c:pt idx="229">
                  <c:v>38587</c:v>
                </c:pt>
                <c:pt idx="230">
                  <c:v>38588</c:v>
                </c:pt>
                <c:pt idx="231">
                  <c:v>38589</c:v>
                </c:pt>
                <c:pt idx="232">
                  <c:v>38590</c:v>
                </c:pt>
                <c:pt idx="233">
                  <c:v>38593</c:v>
                </c:pt>
                <c:pt idx="234">
                  <c:v>38594</c:v>
                </c:pt>
                <c:pt idx="235">
                  <c:v>38595</c:v>
                </c:pt>
                <c:pt idx="236">
                  <c:v>38596</c:v>
                </c:pt>
                <c:pt idx="237">
                  <c:v>38597</c:v>
                </c:pt>
                <c:pt idx="238">
                  <c:v>38601</c:v>
                </c:pt>
                <c:pt idx="239">
                  <c:v>38602</c:v>
                </c:pt>
                <c:pt idx="240">
                  <c:v>38603</c:v>
                </c:pt>
                <c:pt idx="241">
                  <c:v>38604</c:v>
                </c:pt>
                <c:pt idx="242">
                  <c:v>38607</c:v>
                </c:pt>
                <c:pt idx="243">
                  <c:v>38608</c:v>
                </c:pt>
                <c:pt idx="244">
                  <c:v>38609</c:v>
                </c:pt>
                <c:pt idx="245">
                  <c:v>38610</c:v>
                </c:pt>
                <c:pt idx="246">
                  <c:v>38611</c:v>
                </c:pt>
                <c:pt idx="247">
                  <c:v>38614</c:v>
                </c:pt>
                <c:pt idx="248">
                  <c:v>38615</c:v>
                </c:pt>
                <c:pt idx="249">
                  <c:v>38616</c:v>
                </c:pt>
                <c:pt idx="250">
                  <c:v>38617</c:v>
                </c:pt>
                <c:pt idx="251">
                  <c:v>38618</c:v>
                </c:pt>
              </c:strCache>
            </c:strRef>
          </c:cat>
          <c:val>
            <c:numRef>
              <c:f>[0]!Close</c:f>
              <c:numCache>
                <c:ptCount val="252"/>
                <c:pt idx="0">
                  <c:v>83.41</c:v>
                </c:pt>
                <c:pt idx="1">
                  <c:v>83.73</c:v>
                </c:pt>
                <c:pt idx="2">
                  <c:v>84.23</c:v>
                </c:pt>
                <c:pt idx="3">
                  <c:v>84.98</c:v>
                </c:pt>
                <c:pt idx="4">
                  <c:v>85.95</c:v>
                </c:pt>
                <c:pt idx="5">
                  <c:v>86.39</c:v>
                </c:pt>
                <c:pt idx="6">
                  <c:v>86.55</c:v>
                </c:pt>
                <c:pt idx="7">
                  <c:v>87.26</c:v>
                </c:pt>
                <c:pt idx="8">
                  <c:v>86.65</c:v>
                </c:pt>
                <c:pt idx="9">
                  <c:v>85.94</c:v>
                </c:pt>
                <c:pt idx="10">
                  <c:v>85.86</c:v>
                </c:pt>
                <c:pt idx="11">
                  <c:v>85.24</c:v>
                </c:pt>
                <c:pt idx="12">
                  <c:v>84.23</c:v>
                </c:pt>
                <c:pt idx="13">
                  <c:v>84.03</c:v>
                </c:pt>
                <c:pt idx="14">
                  <c:v>84.1</c:v>
                </c:pt>
                <c:pt idx="15">
                  <c:v>85.16</c:v>
                </c:pt>
                <c:pt idx="16">
                  <c:v>88.58</c:v>
                </c:pt>
                <c:pt idx="17">
                  <c:v>88.03</c:v>
                </c:pt>
                <c:pt idx="18">
                  <c:v>87.32</c:v>
                </c:pt>
                <c:pt idx="19">
                  <c:v>86.62</c:v>
                </c:pt>
                <c:pt idx="20">
                  <c:v>87.65</c:v>
                </c:pt>
                <c:pt idx="21">
                  <c:v>88.21</c:v>
                </c:pt>
                <c:pt idx="22">
                  <c:v>89.2</c:v>
                </c:pt>
                <c:pt idx="23">
                  <c:v>88.71</c:v>
                </c:pt>
                <c:pt idx="24">
                  <c:v>88.96</c:v>
                </c:pt>
                <c:pt idx="25">
                  <c:v>89.31</c:v>
                </c:pt>
                <c:pt idx="26">
                  <c:v>89.67</c:v>
                </c:pt>
                <c:pt idx="27">
                  <c:v>90.39</c:v>
                </c:pt>
                <c:pt idx="28">
                  <c:v>91.56</c:v>
                </c:pt>
                <c:pt idx="29">
                  <c:v>92.45</c:v>
                </c:pt>
                <c:pt idx="30">
                  <c:v>92.72</c:v>
                </c:pt>
                <c:pt idx="31">
                  <c:v>92.72</c:v>
                </c:pt>
                <c:pt idx="32">
                  <c:v>92.96</c:v>
                </c:pt>
                <c:pt idx="33">
                  <c:v>94.13</c:v>
                </c:pt>
                <c:pt idx="34">
                  <c:v>94.66</c:v>
                </c:pt>
                <c:pt idx="35">
                  <c:v>95.25</c:v>
                </c:pt>
                <c:pt idx="36">
                  <c:v>94.23</c:v>
                </c:pt>
                <c:pt idx="37">
                  <c:v>94.8</c:v>
                </c:pt>
                <c:pt idx="38">
                  <c:v>94.44</c:v>
                </c:pt>
                <c:pt idx="39">
                  <c:v>93.79</c:v>
                </c:pt>
                <c:pt idx="40">
                  <c:v>94.45</c:v>
                </c:pt>
                <c:pt idx="41">
                  <c:v>94.62</c:v>
                </c:pt>
                <c:pt idx="42">
                  <c:v>94.8</c:v>
                </c:pt>
                <c:pt idx="43">
                  <c:v>94.06</c:v>
                </c:pt>
                <c:pt idx="44">
                  <c:v>94.84</c:v>
                </c:pt>
                <c:pt idx="45">
                  <c:v>93.59</c:v>
                </c:pt>
                <c:pt idx="46">
                  <c:v>95.21</c:v>
                </c:pt>
                <c:pt idx="47">
                  <c:v>95.1</c:v>
                </c:pt>
                <c:pt idx="48">
                  <c:v>96.41</c:v>
                </c:pt>
                <c:pt idx="49">
                  <c:v>96.99</c:v>
                </c:pt>
                <c:pt idx="50">
                  <c:v>95.43</c:v>
                </c:pt>
                <c:pt idx="51">
                  <c:v>95.98</c:v>
                </c:pt>
                <c:pt idx="52">
                  <c:v>96.83</c:v>
                </c:pt>
                <c:pt idx="53">
                  <c:v>96</c:v>
                </c:pt>
                <c:pt idx="54">
                  <c:v>95.78</c:v>
                </c:pt>
                <c:pt idx="55">
                  <c:v>96.64</c:v>
                </c:pt>
                <c:pt idx="56">
                  <c:v>96.65</c:v>
                </c:pt>
                <c:pt idx="57">
                  <c:v>96.77</c:v>
                </c:pt>
                <c:pt idx="58">
                  <c:v>95.53</c:v>
                </c:pt>
                <c:pt idx="59">
                  <c:v>95.88</c:v>
                </c:pt>
                <c:pt idx="60">
                  <c:v>96.35</c:v>
                </c:pt>
                <c:pt idx="61">
                  <c:v>96.93</c:v>
                </c:pt>
                <c:pt idx="62">
                  <c:v>97.04</c:v>
                </c:pt>
                <c:pt idx="63">
                  <c:v>96.82</c:v>
                </c:pt>
                <c:pt idx="64">
                  <c:v>97.62</c:v>
                </c:pt>
                <c:pt idx="65">
                  <c:v>97.5</c:v>
                </c:pt>
                <c:pt idx="66">
                  <c:v>97.62</c:v>
                </c:pt>
                <c:pt idx="67">
                  <c:v>97.9</c:v>
                </c:pt>
                <c:pt idx="68">
                  <c:v>97.07</c:v>
                </c:pt>
                <c:pt idx="69">
                  <c:v>96.03</c:v>
                </c:pt>
                <c:pt idx="70">
                  <c:v>95.83</c:v>
                </c:pt>
                <c:pt idx="71">
                  <c:v>95.53</c:v>
                </c:pt>
                <c:pt idx="72">
                  <c:v>95.12</c:v>
                </c:pt>
                <c:pt idx="73">
                  <c:v>95.02</c:v>
                </c:pt>
                <c:pt idx="74">
                  <c:v>94.34</c:v>
                </c:pt>
                <c:pt idx="75">
                  <c:v>94.55</c:v>
                </c:pt>
                <c:pt idx="76">
                  <c:v>93.79</c:v>
                </c:pt>
                <c:pt idx="77">
                  <c:v>93.45</c:v>
                </c:pt>
                <c:pt idx="78">
                  <c:v>94.24</c:v>
                </c:pt>
                <c:pt idx="79">
                  <c:v>92.45</c:v>
                </c:pt>
                <c:pt idx="80">
                  <c:v>92.35</c:v>
                </c:pt>
                <c:pt idx="81">
                  <c:v>91.74</c:v>
                </c:pt>
                <c:pt idx="82">
                  <c:v>91.15</c:v>
                </c:pt>
                <c:pt idx="83">
                  <c:v>91.55</c:v>
                </c:pt>
                <c:pt idx="84">
                  <c:v>91.31</c:v>
                </c:pt>
                <c:pt idx="85">
                  <c:v>91.34</c:v>
                </c:pt>
                <c:pt idx="86">
                  <c:v>92.25</c:v>
                </c:pt>
                <c:pt idx="87">
                  <c:v>92.77</c:v>
                </c:pt>
                <c:pt idx="88">
                  <c:v>93.21</c:v>
                </c:pt>
                <c:pt idx="89">
                  <c:v>93.65</c:v>
                </c:pt>
                <c:pt idx="90">
                  <c:v>92.89</c:v>
                </c:pt>
                <c:pt idx="91">
                  <c:v>93.85</c:v>
                </c:pt>
                <c:pt idx="92">
                  <c:v>93.87</c:v>
                </c:pt>
                <c:pt idx="93">
                  <c:v>93.66</c:v>
                </c:pt>
                <c:pt idx="94">
                  <c:v>92.23</c:v>
                </c:pt>
                <c:pt idx="95">
                  <c:v>92.29</c:v>
                </c:pt>
                <c:pt idx="96">
                  <c:v>92.83</c:v>
                </c:pt>
                <c:pt idx="97">
                  <c:v>93.1</c:v>
                </c:pt>
                <c:pt idx="98">
                  <c:v>93.85</c:v>
                </c:pt>
                <c:pt idx="99">
                  <c:v>94.14</c:v>
                </c:pt>
                <c:pt idx="100">
                  <c:v>93.28</c:v>
                </c:pt>
                <c:pt idx="101">
                  <c:v>92.8</c:v>
                </c:pt>
                <c:pt idx="102">
                  <c:v>91.85</c:v>
                </c:pt>
                <c:pt idx="103">
                  <c:v>91.64</c:v>
                </c:pt>
                <c:pt idx="104">
                  <c:v>92.17</c:v>
                </c:pt>
                <c:pt idx="105">
                  <c:v>92.33</c:v>
                </c:pt>
                <c:pt idx="106">
                  <c:v>92.11</c:v>
                </c:pt>
                <c:pt idx="107">
                  <c:v>92.83</c:v>
                </c:pt>
                <c:pt idx="108">
                  <c:v>92.45</c:v>
                </c:pt>
                <c:pt idx="109">
                  <c:v>91.94</c:v>
                </c:pt>
                <c:pt idx="110">
                  <c:v>91.9</c:v>
                </c:pt>
                <c:pt idx="111">
                  <c:v>91.14</c:v>
                </c:pt>
                <c:pt idx="112">
                  <c:v>91.67</c:v>
                </c:pt>
                <c:pt idx="113">
                  <c:v>91.88</c:v>
                </c:pt>
                <c:pt idx="114">
                  <c:v>91.94</c:v>
                </c:pt>
                <c:pt idx="115">
                  <c:v>91.05</c:v>
                </c:pt>
                <c:pt idx="116">
                  <c:v>91.44</c:v>
                </c:pt>
                <c:pt idx="117">
                  <c:v>90.92</c:v>
                </c:pt>
                <c:pt idx="118">
                  <c:v>90.19</c:v>
                </c:pt>
                <c:pt idx="119">
                  <c:v>89.41</c:v>
                </c:pt>
                <c:pt idx="120">
                  <c:v>88.83</c:v>
                </c:pt>
                <c:pt idx="121">
                  <c:v>89.06</c:v>
                </c:pt>
                <c:pt idx="122">
                  <c:v>89.05</c:v>
                </c:pt>
                <c:pt idx="123">
                  <c:v>90.06</c:v>
                </c:pt>
                <c:pt idx="124">
                  <c:v>90.24</c:v>
                </c:pt>
                <c:pt idx="125">
                  <c:v>90.58</c:v>
                </c:pt>
                <c:pt idx="126">
                  <c:v>90.14</c:v>
                </c:pt>
                <c:pt idx="127">
                  <c:v>90.22</c:v>
                </c:pt>
                <c:pt idx="128">
                  <c:v>90.92</c:v>
                </c:pt>
                <c:pt idx="129">
                  <c:v>89.98</c:v>
                </c:pt>
                <c:pt idx="130">
                  <c:v>89.86</c:v>
                </c:pt>
                <c:pt idx="131">
                  <c:v>89.12</c:v>
                </c:pt>
                <c:pt idx="132">
                  <c:v>88.55</c:v>
                </c:pt>
                <c:pt idx="133">
                  <c:v>87.99</c:v>
                </c:pt>
                <c:pt idx="134">
                  <c:v>87.16</c:v>
                </c:pt>
                <c:pt idx="135">
                  <c:v>85.77</c:v>
                </c:pt>
                <c:pt idx="136">
                  <c:v>85.32</c:v>
                </c:pt>
                <c:pt idx="137">
                  <c:v>84.14</c:v>
                </c:pt>
                <c:pt idx="138">
                  <c:v>83.22</c:v>
                </c:pt>
                <c:pt idx="139">
                  <c:v>76.31</c:v>
                </c:pt>
                <c:pt idx="140">
                  <c:v>76.26</c:v>
                </c:pt>
                <c:pt idx="141">
                  <c:v>75.1</c:v>
                </c:pt>
                <c:pt idx="142">
                  <c:v>71.65</c:v>
                </c:pt>
                <c:pt idx="143">
                  <c:v>73.66</c:v>
                </c:pt>
                <c:pt idx="144">
                  <c:v>73.84</c:v>
                </c:pt>
                <c:pt idx="145">
                  <c:v>74.23</c:v>
                </c:pt>
                <c:pt idx="146">
                  <c:v>75.05</c:v>
                </c:pt>
                <c:pt idx="147">
                  <c:v>76.66</c:v>
                </c:pt>
                <c:pt idx="148">
                  <c:v>75.53</c:v>
                </c:pt>
                <c:pt idx="149">
                  <c:v>75.99</c:v>
                </c:pt>
                <c:pt idx="150">
                  <c:v>76.12</c:v>
                </c:pt>
                <c:pt idx="151">
                  <c:v>76.08</c:v>
                </c:pt>
                <c:pt idx="152">
                  <c:v>76.69</c:v>
                </c:pt>
                <c:pt idx="153">
                  <c:v>75.12</c:v>
                </c:pt>
                <c:pt idx="154">
                  <c:v>75.08</c:v>
                </c:pt>
                <c:pt idx="155">
                  <c:v>74.8</c:v>
                </c:pt>
                <c:pt idx="156">
                  <c:v>73.12</c:v>
                </c:pt>
                <c:pt idx="157">
                  <c:v>73.1</c:v>
                </c:pt>
                <c:pt idx="158">
                  <c:v>72.45</c:v>
                </c:pt>
                <c:pt idx="159">
                  <c:v>72.98</c:v>
                </c:pt>
                <c:pt idx="160">
                  <c:v>74.16</c:v>
                </c:pt>
                <c:pt idx="161">
                  <c:v>74.11</c:v>
                </c:pt>
                <c:pt idx="162">
                  <c:v>76.18</c:v>
                </c:pt>
                <c:pt idx="163">
                  <c:v>76.97</c:v>
                </c:pt>
                <c:pt idx="164">
                  <c:v>76.23</c:v>
                </c:pt>
                <c:pt idx="165">
                  <c:v>76.33</c:v>
                </c:pt>
                <c:pt idx="166">
                  <c:v>75.63</c:v>
                </c:pt>
                <c:pt idx="167">
                  <c:v>75.82</c:v>
                </c:pt>
                <c:pt idx="168">
                  <c:v>76.95</c:v>
                </c:pt>
                <c:pt idx="169">
                  <c:v>76.92</c:v>
                </c:pt>
                <c:pt idx="170">
                  <c:v>75.37</c:v>
                </c:pt>
                <c:pt idx="171">
                  <c:v>76.66</c:v>
                </c:pt>
                <c:pt idx="172">
                  <c:v>77.16</c:v>
                </c:pt>
                <c:pt idx="173">
                  <c:v>75.61</c:v>
                </c:pt>
                <c:pt idx="174">
                  <c:v>74.82</c:v>
                </c:pt>
                <c:pt idx="175">
                  <c:v>74.86</c:v>
                </c:pt>
                <c:pt idx="176">
                  <c:v>74.62</c:v>
                </c:pt>
                <c:pt idx="177">
                  <c:v>74.75</c:v>
                </c:pt>
                <c:pt idx="178">
                  <c:v>74.59</c:v>
                </c:pt>
                <c:pt idx="179">
                  <c:v>74.87</c:v>
                </c:pt>
                <c:pt idx="180">
                  <c:v>74.71</c:v>
                </c:pt>
                <c:pt idx="181">
                  <c:v>76.12</c:v>
                </c:pt>
                <c:pt idx="182">
                  <c:v>76.87</c:v>
                </c:pt>
                <c:pt idx="183">
                  <c:v>76.21</c:v>
                </c:pt>
                <c:pt idx="184">
                  <c:v>76.37</c:v>
                </c:pt>
                <c:pt idx="185">
                  <c:v>76.23</c:v>
                </c:pt>
                <c:pt idx="186">
                  <c:v>77.04</c:v>
                </c:pt>
                <c:pt idx="187">
                  <c:v>75.23</c:v>
                </c:pt>
                <c:pt idx="188">
                  <c:v>73.83</c:v>
                </c:pt>
                <c:pt idx="189">
                  <c:v>73.7</c:v>
                </c:pt>
                <c:pt idx="190">
                  <c:v>75.12</c:v>
                </c:pt>
                <c:pt idx="191">
                  <c:v>74.55</c:v>
                </c:pt>
                <c:pt idx="192">
                  <c:v>74.02</c:v>
                </c:pt>
                <c:pt idx="193">
                  <c:v>74.49</c:v>
                </c:pt>
                <c:pt idx="194">
                  <c:v>74.61</c:v>
                </c:pt>
                <c:pt idx="195">
                  <c:v>75.63</c:v>
                </c:pt>
                <c:pt idx="196">
                  <c:v>77.19</c:v>
                </c:pt>
                <c:pt idx="197">
                  <c:v>79.11</c:v>
                </c:pt>
                <c:pt idx="198">
                  <c:v>78.77</c:v>
                </c:pt>
                <c:pt idx="199">
                  <c:v>79.85</c:v>
                </c:pt>
                <c:pt idx="200">
                  <c:v>81.25</c:v>
                </c:pt>
                <c:pt idx="201">
                  <c:v>82.22</c:v>
                </c:pt>
                <c:pt idx="202">
                  <c:v>82.18</c:v>
                </c:pt>
                <c:pt idx="203">
                  <c:v>81.61</c:v>
                </c:pt>
                <c:pt idx="204">
                  <c:v>83.5</c:v>
                </c:pt>
                <c:pt idx="205">
                  <c:v>84.4</c:v>
                </c:pt>
                <c:pt idx="206">
                  <c:v>84.2</c:v>
                </c:pt>
                <c:pt idx="207">
                  <c:v>84.24</c:v>
                </c:pt>
                <c:pt idx="208">
                  <c:v>84</c:v>
                </c:pt>
                <c:pt idx="209">
                  <c:v>83.92</c:v>
                </c:pt>
                <c:pt idx="210">
                  <c:v>83.67</c:v>
                </c:pt>
                <c:pt idx="211">
                  <c:v>83.6</c:v>
                </c:pt>
                <c:pt idx="212">
                  <c:v>83.26</c:v>
                </c:pt>
                <c:pt idx="213">
                  <c:v>83.23</c:v>
                </c:pt>
                <c:pt idx="214">
                  <c:v>83.11</c:v>
                </c:pt>
                <c:pt idx="215">
                  <c:v>83.86</c:v>
                </c:pt>
                <c:pt idx="216">
                  <c:v>82.92</c:v>
                </c:pt>
                <c:pt idx="217">
                  <c:v>83.16</c:v>
                </c:pt>
                <c:pt idx="218">
                  <c:v>83.36</c:v>
                </c:pt>
                <c:pt idx="219">
                  <c:v>83.5</c:v>
                </c:pt>
                <c:pt idx="220">
                  <c:v>82.02</c:v>
                </c:pt>
                <c:pt idx="221">
                  <c:v>82.66</c:v>
                </c:pt>
                <c:pt idx="222">
                  <c:v>82.19</c:v>
                </c:pt>
                <c:pt idx="223">
                  <c:v>82.5</c:v>
                </c:pt>
                <c:pt idx="224">
                  <c:v>81.3</c:v>
                </c:pt>
                <c:pt idx="225">
                  <c:v>81.3</c:v>
                </c:pt>
                <c:pt idx="226">
                  <c:v>81.15</c:v>
                </c:pt>
                <c:pt idx="227">
                  <c:v>82.76</c:v>
                </c:pt>
                <c:pt idx="228">
                  <c:v>82.6</c:v>
                </c:pt>
                <c:pt idx="229">
                  <c:v>82.03</c:v>
                </c:pt>
                <c:pt idx="230">
                  <c:v>81.32</c:v>
                </c:pt>
                <c:pt idx="231">
                  <c:v>81.1</c:v>
                </c:pt>
                <c:pt idx="232">
                  <c:v>80.38</c:v>
                </c:pt>
                <c:pt idx="233">
                  <c:v>81.34</c:v>
                </c:pt>
                <c:pt idx="234">
                  <c:v>80.54</c:v>
                </c:pt>
                <c:pt idx="235">
                  <c:v>80.62</c:v>
                </c:pt>
                <c:pt idx="236">
                  <c:v>79.54</c:v>
                </c:pt>
                <c:pt idx="237">
                  <c:v>79.46</c:v>
                </c:pt>
                <c:pt idx="238">
                  <c:v>81.02</c:v>
                </c:pt>
                <c:pt idx="239">
                  <c:v>80.98</c:v>
                </c:pt>
                <c:pt idx="240">
                  <c:v>80.8</c:v>
                </c:pt>
                <c:pt idx="241">
                  <c:v>81.44</c:v>
                </c:pt>
                <c:pt idx="242">
                  <c:v>81.48</c:v>
                </c:pt>
                <c:pt idx="243">
                  <c:v>80.75</c:v>
                </c:pt>
                <c:pt idx="244">
                  <c:v>80.48</c:v>
                </c:pt>
                <c:pt idx="245">
                  <c:v>80.01</c:v>
                </c:pt>
                <c:pt idx="246">
                  <c:v>80.33</c:v>
                </c:pt>
                <c:pt idx="247">
                  <c:v>79.43</c:v>
                </c:pt>
                <c:pt idx="248">
                  <c:v>78.7</c:v>
                </c:pt>
                <c:pt idx="249">
                  <c:v>77.56</c:v>
                </c:pt>
                <c:pt idx="250">
                  <c:v>78.21</c:v>
                </c:pt>
                <c:pt idx="251">
                  <c:v>78</c:v>
                </c:pt>
              </c:numCache>
            </c:numRef>
          </c:val>
          <c:smooth val="0"/>
        </c:ser>
        <c:marker val="1"/>
        <c:axId val="18986371"/>
        <c:axId val="36659612"/>
      </c:lineChart>
      <c:catAx>
        <c:axId val="189863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59612"/>
        <c:crosses val="autoZero"/>
        <c:auto val="0"/>
        <c:lblOffset val="100"/>
        <c:tickLblSkip val="30"/>
        <c:tickMarkSkip val="30"/>
        <c:noMultiLvlLbl val="0"/>
      </c:catAx>
      <c:valAx>
        <c:axId val="36659612"/>
        <c:scaling>
          <c:orientation val="minMax"/>
          <c:max val="103"/>
          <c:min val="6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863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[0]!High</c:f>
              <c:numCache>
                <c:ptCount val="27"/>
                <c:pt idx="0">
                  <c:v>84</c:v>
                </c:pt>
                <c:pt idx="1">
                  <c:v>88</c:v>
                </c:pt>
                <c:pt idx="2">
                  <c:v>87</c:v>
                </c:pt>
                <c:pt idx="3">
                  <c:v>90</c:v>
                </c:pt>
                <c:pt idx="4">
                  <c:v>89</c:v>
                </c:pt>
                <c:pt idx="5">
                  <c:v>97</c:v>
                </c:pt>
                <c:pt idx="6">
                  <c:v>96</c:v>
                </c:pt>
                <c:pt idx="7">
                  <c:v>99</c:v>
                </c:pt>
                <c:pt idx="8">
                  <c:v>98</c:v>
                </c:pt>
                <c:pt idx="9">
                  <c:v>95</c:v>
                </c:pt>
                <c:pt idx="10">
                  <c:v>94</c:v>
                </c:pt>
                <c:pt idx="11">
                  <c:v>95</c:v>
                </c:pt>
                <c:pt idx="12">
                  <c:v>94</c:v>
                </c:pt>
                <c:pt idx="13">
                  <c:v>92</c:v>
                </c:pt>
                <c:pt idx="14">
                  <c:v>91</c:v>
                </c:pt>
                <c:pt idx="15">
                  <c:v>78</c:v>
                </c:pt>
                <c:pt idx="16">
                  <c:v>77</c:v>
                </c:pt>
                <c:pt idx="17">
                  <c:v>78</c:v>
                </c:pt>
                <c:pt idx="18">
                  <c:v>77</c:v>
                </c:pt>
                <c:pt idx="19">
                  <c:v>78</c:v>
                </c:pt>
                <c:pt idx="20">
                  <c:v>77</c:v>
                </c:pt>
                <c:pt idx="21">
                  <c:v>78</c:v>
                </c:pt>
                <c:pt idx="22">
                  <c:v>77</c:v>
                </c:pt>
                <c:pt idx="23">
                  <c:v>85</c:v>
                </c:pt>
                <c:pt idx="24">
                  <c:v>84</c:v>
                </c:pt>
                <c:pt idx="25">
                  <c:v>82</c:v>
                </c:pt>
                <c:pt idx="26">
                  <c:v>81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[0]!Low</c:f>
              <c:numCache>
                <c:ptCount val="27"/>
                <c:pt idx="0">
                  <c:v>84</c:v>
                </c:pt>
                <c:pt idx="1">
                  <c:v>85</c:v>
                </c:pt>
                <c:pt idx="2">
                  <c:v>84</c:v>
                </c:pt>
                <c:pt idx="3">
                  <c:v>85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95</c:v>
                </c:pt>
                <c:pt idx="8">
                  <c:v>91</c:v>
                </c:pt>
                <c:pt idx="9">
                  <c:v>92</c:v>
                </c:pt>
                <c:pt idx="10">
                  <c:v>92</c:v>
                </c:pt>
                <c:pt idx="11">
                  <c:v>93</c:v>
                </c:pt>
                <c:pt idx="12">
                  <c:v>89</c:v>
                </c:pt>
                <c:pt idx="13">
                  <c:v>90</c:v>
                </c:pt>
                <c:pt idx="14">
                  <c:v>72</c:v>
                </c:pt>
                <c:pt idx="15">
                  <c:v>73</c:v>
                </c:pt>
                <c:pt idx="16">
                  <c:v>73</c:v>
                </c:pt>
                <c:pt idx="17">
                  <c:v>74</c:v>
                </c:pt>
                <c:pt idx="18">
                  <c:v>75</c:v>
                </c:pt>
                <c:pt idx="19">
                  <c:v>76</c:v>
                </c:pt>
                <c:pt idx="20">
                  <c:v>74</c:v>
                </c:pt>
                <c:pt idx="21">
                  <c:v>75</c:v>
                </c:pt>
                <c:pt idx="22">
                  <c:v>73</c:v>
                </c:pt>
                <c:pt idx="23">
                  <c:v>74</c:v>
                </c:pt>
                <c:pt idx="24">
                  <c:v>79</c:v>
                </c:pt>
                <c:pt idx="25">
                  <c:v>80</c:v>
                </c:pt>
                <c:pt idx="26">
                  <c:v>77</c:v>
                </c:pt>
              </c:numCache>
            </c:numRef>
          </c:val>
          <c:smooth val="0"/>
        </c:ser>
        <c:marker val="1"/>
        <c:axId val="61501053"/>
        <c:axId val="16638566"/>
      </c:lineChart>
      <c:catAx>
        <c:axId val="615010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638566"/>
        <c:crosses val="autoZero"/>
        <c:auto val="1"/>
        <c:lblOffset val="100"/>
        <c:noMultiLvlLbl val="0"/>
      </c:catAx>
      <c:valAx>
        <c:axId val="16638566"/>
        <c:scaling>
          <c:orientation val="minMax"/>
          <c:max val="99"/>
          <c:min val="7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5010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95250</xdr:rowOff>
    </xdr:from>
    <xdr:to>
      <xdr:col>7</xdr:col>
      <xdr:colOff>57150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5250"/>
          <a:ext cx="2781300" cy="704850"/>
        </a:xfrm>
        <a:prstGeom prst="rect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>
    <xdr:from>
      <xdr:col>1</xdr:col>
      <xdr:colOff>3581400</xdr:colOff>
      <xdr:row>2</xdr:row>
      <xdr:rowOff>76200</xdr:rowOff>
    </xdr:from>
    <xdr:to>
      <xdr:col>2</xdr:col>
      <xdr:colOff>276225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>
          <a:off x="4048125" y="457200"/>
          <a:ext cx="14192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3686175</xdr:colOff>
      <xdr:row>5</xdr:row>
      <xdr:rowOff>0</xdr:rowOff>
    </xdr:from>
    <xdr:to>
      <xdr:col>2</xdr:col>
      <xdr:colOff>400050</xdr:colOff>
      <xdr:row>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952500"/>
          <a:ext cx="14382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28575</xdr:rowOff>
    </xdr:from>
    <xdr:to>
      <xdr:col>3</xdr:col>
      <xdr:colOff>428625</xdr:colOff>
      <xdr:row>10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1552575"/>
          <a:ext cx="10382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2924175</xdr:colOff>
      <xdr:row>5</xdr:row>
      <xdr:rowOff>66675</xdr:rowOff>
    </xdr:from>
    <xdr:to>
      <xdr:col>1</xdr:col>
      <xdr:colOff>3562350</xdr:colOff>
      <xdr:row>5</xdr:row>
      <xdr:rowOff>76200</xdr:rowOff>
    </xdr:to>
    <xdr:sp>
      <xdr:nvSpPr>
        <xdr:cNvPr id="5" name="Line 8"/>
        <xdr:cNvSpPr>
          <a:spLocks/>
        </xdr:cNvSpPr>
      </xdr:nvSpPr>
      <xdr:spPr>
        <a:xfrm flipV="1">
          <a:off x="3390900" y="1019175"/>
          <a:ext cx="6381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3248025</xdr:colOff>
      <xdr:row>8</xdr:row>
      <xdr:rowOff>114300</xdr:rowOff>
    </xdr:from>
    <xdr:to>
      <xdr:col>1</xdr:col>
      <xdr:colOff>4619625</xdr:colOff>
      <xdr:row>8</xdr:row>
      <xdr:rowOff>123825</xdr:rowOff>
    </xdr:to>
    <xdr:sp>
      <xdr:nvSpPr>
        <xdr:cNvPr id="6" name="Line 9"/>
        <xdr:cNvSpPr>
          <a:spLocks/>
        </xdr:cNvSpPr>
      </xdr:nvSpPr>
      <xdr:spPr>
        <a:xfrm flipV="1">
          <a:off x="3714750" y="1638300"/>
          <a:ext cx="13716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4210050</xdr:colOff>
      <xdr:row>10</xdr:row>
      <xdr:rowOff>85725</xdr:rowOff>
    </xdr:from>
    <xdr:to>
      <xdr:col>1</xdr:col>
      <xdr:colOff>4591050</xdr:colOff>
      <xdr:row>10</xdr:row>
      <xdr:rowOff>95250</xdr:rowOff>
    </xdr:to>
    <xdr:sp>
      <xdr:nvSpPr>
        <xdr:cNvPr id="7" name="Line 10"/>
        <xdr:cNvSpPr>
          <a:spLocks/>
        </xdr:cNvSpPr>
      </xdr:nvSpPr>
      <xdr:spPr>
        <a:xfrm flipV="1">
          <a:off x="4676775" y="1990725"/>
          <a:ext cx="3810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0.0055</cdr:y>
    </cdr:from>
    <cdr:to>
      <cdr:x>0.141</cdr:x>
      <cdr:y>0.079</cdr:y>
    </cdr:to>
    <cdr:sp textlink="PnF!$B$4">
      <cdr:nvSpPr>
        <cdr:cNvPr id="1" name="TextBox 8"/>
        <cdr:cNvSpPr txBox="1">
          <a:spLocks noChangeArrowheads="1"/>
        </cdr:cNvSpPr>
      </cdr:nvSpPr>
      <cdr:spPr>
        <a:xfrm>
          <a:off x="0" y="19050"/>
          <a:ext cx="5334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00c9394-6036-414b-b027-d85dded2e435}" type="TxLink">
            <a:rPr lang="en-US" cap="none" sz="1000" b="1" i="0" u="none" baseline="0">
              <a:latin typeface="Arial"/>
              <a:ea typeface="Arial"/>
              <a:cs typeface="Arial"/>
            </a:rPr>
            <a:t>IBM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</cdr:y>
    </cdr:from>
    <cdr:to>
      <cdr:x>0.9775</cdr:x>
      <cdr:y>0.04975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0"/>
          <a:ext cx="11620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PnF Highs and Lows</a:t>
          </a:r>
        </a:p>
      </cdr:txBody>
    </cdr:sp>
  </cdr:relSizeAnchor>
  <cdr:relSizeAnchor xmlns:cdr="http://schemas.openxmlformats.org/drawingml/2006/chartDrawing">
    <cdr:from>
      <cdr:x>0.01275</cdr:x>
      <cdr:y>0</cdr:y>
    </cdr:from>
    <cdr:to>
      <cdr:x>0.133</cdr:x>
      <cdr:y>0.055</cdr:y>
    </cdr:to>
    <cdr:sp textlink="PnF!$B$4">
      <cdr:nvSpPr>
        <cdr:cNvPr id="2" name="TextBox 2"/>
        <cdr:cNvSpPr txBox="1">
          <a:spLocks noChangeArrowheads="1"/>
        </cdr:cNvSpPr>
      </cdr:nvSpPr>
      <cdr:spPr>
        <a:xfrm>
          <a:off x="38100" y="0"/>
          <a:ext cx="371475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ef2fa965-e989-4abf-9cfc-19b00c30ebb5}" type="TxLink">
            <a:rPr lang="en-US" cap="none" sz="1000" b="1" i="0" u="none" baseline="0">
              <a:latin typeface="Arial"/>
              <a:ea typeface="Arial"/>
              <a:cs typeface="Arial"/>
            </a:rPr>
            <a:t>IBM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5</xdr:col>
      <xdr:colOff>0</xdr:colOff>
      <xdr:row>27</xdr:row>
      <xdr:rowOff>95250</xdr:rowOff>
    </xdr:to>
    <xdr:graphicFrame>
      <xdr:nvGraphicFramePr>
        <xdr:cNvPr id="1" name="Chart 32"/>
        <xdr:cNvGraphicFramePr/>
      </xdr:nvGraphicFramePr>
      <xdr:xfrm>
        <a:off x="47625" y="828675"/>
        <a:ext cx="37814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38100</xdr:colOff>
      <xdr:row>1</xdr:row>
      <xdr:rowOff>114300</xdr:rowOff>
    </xdr:from>
    <xdr:to>
      <xdr:col>39</xdr:col>
      <xdr:colOff>9525</xdr:colOff>
      <xdr:row>1</xdr:row>
      <xdr:rowOff>114300</xdr:rowOff>
    </xdr:to>
    <xdr:sp>
      <xdr:nvSpPr>
        <xdr:cNvPr id="2" name="Line 64"/>
        <xdr:cNvSpPr>
          <a:spLocks/>
        </xdr:cNvSpPr>
      </xdr:nvSpPr>
      <xdr:spPr>
        <a:xfrm flipV="1">
          <a:off x="8867775" y="285750"/>
          <a:ext cx="12287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2</xdr:row>
      <xdr:rowOff>76200</xdr:rowOff>
    </xdr:from>
    <xdr:to>
      <xdr:col>39</xdr:col>
      <xdr:colOff>9525</xdr:colOff>
      <xdr:row>2</xdr:row>
      <xdr:rowOff>76200</xdr:rowOff>
    </xdr:to>
    <xdr:sp>
      <xdr:nvSpPr>
        <xdr:cNvPr id="3" name="Line 65"/>
        <xdr:cNvSpPr>
          <a:spLocks/>
        </xdr:cNvSpPr>
      </xdr:nvSpPr>
      <xdr:spPr>
        <a:xfrm flipV="1">
          <a:off x="8867775" y="419100"/>
          <a:ext cx="1228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142875</xdr:rowOff>
    </xdr:from>
    <xdr:to>
      <xdr:col>12</xdr:col>
      <xdr:colOff>276225</xdr:colOff>
      <xdr:row>27</xdr:row>
      <xdr:rowOff>95250</xdr:rowOff>
    </xdr:to>
    <xdr:graphicFrame>
      <xdr:nvGraphicFramePr>
        <xdr:cNvPr id="4" name="Chart 68"/>
        <xdr:cNvGraphicFramePr/>
      </xdr:nvGraphicFramePr>
      <xdr:xfrm>
        <a:off x="3829050" y="828675"/>
        <a:ext cx="3086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"/>
      <sheetName val="mape"/>
      <sheetName val="ad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B14"/>
  <sheetViews>
    <sheetView workbookViewId="0" topLeftCell="A1">
      <selection activeCell="B15" sqref="B15"/>
    </sheetView>
  </sheetViews>
  <sheetFormatPr defaultColWidth="9.140625" defaultRowHeight="12.75"/>
  <cols>
    <col min="1" max="1" width="7.00390625" style="66" customWidth="1"/>
    <col min="2" max="2" width="70.8515625" style="67" customWidth="1"/>
    <col min="3" max="16384" width="9.140625" style="67" customWidth="1"/>
  </cols>
  <sheetData>
    <row r="1" ht="15"/>
    <row r="2" ht="15"/>
    <row r="3" spans="1:2" ht="15">
      <c r="A3" s="66">
        <v>1</v>
      </c>
      <c r="B3" s="67" t="s">
        <v>37</v>
      </c>
    </row>
    <row r="4" ht="15">
      <c r="B4" s="68" t="s">
        <v>30</v>
      </c>
    </row>
    <row r="5" ht="15"/>
    <row r="6" spans="1:2" ht="15">
      <c r="A6" s="66">
        <v>2</v>
      </c>
      <c r="B6" s="67" t="s">
        <v>31</v>
      </c>
    </row>
    <row r="7" ht="15"/>
    <row r="8" ht="15">
      <c r="A8" s="66" t="s">
        <v>32</v>
      </c>
    </row>
    <row r="9" spans="1:2" ht="15">
      <c r="A9" s="66" t="s">
        <v>33</v>
      </c>
      <c r="B9" s="67" t="s">
        <v>34</v>
      </c>
    </row>
    <row r="10" ht="15"/>
    <row r="11" spans="1:2" ht="15">
      <c r="A11" s="66" t="s">
        <v>35</v>
      </c>
      <c r="B11" s="67" t="s">
        <v>36</v>
      </c>
    </row>
    <row r="14" spans="1:2" ht="15">
      <c r="A14" s="66" t="s">
        <v>0</v>
      </c>
      <c r="B14" s="69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300"/>
  <sheetViews>
    <sheetView tabSelected="1" workbookViewId="0" topLeftCell="F2">
      <selection activeCell="AT3" sqref="AT3"/>
    </sheetView>
  </sheetViews>
  <sheetFormatPr defaultColWidth="9.140625" defaultRowHeight="12.75"/>
  <cols>
    <col min="1" max="1" width="16.7109375" style="0" customWidth="1"/>
    <col min="2" max="2" width="12.8515625" style="0" customWidth="1"/>
    <col min="3" max="3" width="12.7109375" style="3" customWidth="1"/>
    <col min="4" max="4" width="6.8515625" style="4" customWidth="1"/>
    <col min="5" max="5" width="8.28125" style="4" customWidth="1"/>
    <col min="6" max="6" width="7.7109375" style="4" customWidth="1"/>
    <col min="7" max="7" width="6.8515625" style="4" customWidth="1"/>
    <col min="8" max="8" width="7.8515625" style="5" customWidth="1"/>
    <col min="9" max="9" width="7.00390625" style="41" customWidth="1"/>
    <col min="10" max="10" width="1.8515625" style="35" customWidth="1"/>
    <col min="11" max="11" width="4.7109375" style="42" customWidth="1"/>
    <col min="12" max="12" width="6.140625" style="29" customWidth="1"/>
    <col min="13" max="13" width="4.421875" style="29" customWidth="1"/>
    <col min="14" max="14" width="4.421875" style="42" customWidth="1"/>
    <col min="15" max="78" width="1.7109375" style="29" customWidth="1"/>
  </cols>
  <sheetData>
    <row r="1" spans="4:256" s="2" customFormat="1" ht="13.5" customHeight="1" thickBot="1" thickTop="1">
      <c r="D1" s="51" t="s">
        <v>19</v>
      </c>
      <c r="E1" s="51" t="s">
        <v>20</v>
      </c>
      <c r="H1" s="10" t="s">
        <v>3</v>
      </c>
      <c r="I1" s="30">
        <f>COUNT(G8:G300)</f>
        <v>252</v>
      </c>
      <c r="J1" s="33"/>
      <c r="K1" s="11" t="s">
        <v>38</v>
      </c>
      <c r="L1" s="30">
        <f>COUNT(O4:BZ4)</f>
        <v>27</v>
      </c>
      <c r="M1" s="30"/>
      <c r="N1" s="53" t="s">
        <v>28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3.5" customHeight="1" thickBot="1">
      <c r="A2" s="15" t="s">
        <v>13</v>
      </c>
      <c r="B2" s="13">
        <f>B3-365</f>
        <v>38255</v>
      </c>
      <c r="D2" s="50">
        <v>1</v>
      </c>
      <c r="E2" s="50">
        <v>3</v>
      </c>
      <c r="G2" s="23" t="s">
        <v>17</v>
      </c>
      <c r="H2" s="24">
        <f>INDEX(C8:C300,MATCH(I2,F8:F300,0))</f>
        <v>38462</v>
      </c>
      <c r="I2" s="37">
        <f>MIN(F8:F300)</f>
        <v>71.85</v>
      </c>
      <c r="J2" s="34"/>
      <c r="K2" s="11" t="s">
        <v>21</v>
      </c>
      <c r="L2" s="27">
        <f>ROUNDUP(1.05*MAX(I8:I300),0)</f>
        <v>103</v>
      </c>
      <c r="M2" s="34"/>
      <c r="N2" s="54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" customFormat="1" ht="13.5" customHeight="1" thickBot="1" thickTop="1">
      <c r="A3" s="28" t="s">
        <v>14</v>
      </c>
      <c r="B3" s="14">
        <f ca="1">TODAY()</f>
        <v>38620</v>
      </c>
      <c r="C3" s="31" t="s">
        <v>15</v>
      </c>
      <c r="D3" s="64" t="s">
        <v>29</v>
      </c>
      <c r="E3" s="65">
        <v>1</v>
      </c>
      <c r="G3" s="25" t="s">
        <v>18</v>
      </c>
      <c r="H3" s="26">
        <f>INDEX(C8:C300,MATCH(I3,E8:E300,0))</f>
        <v>38355</v>
      </c>
      <c r="I3" s="38">
        <f>MAX(E8:E300)</f>
        <v>99.1</v>
      </c>
      <c r="J3" s="34"/>
      <c r="K3" s="11" t="s">
        <v>22</v>
      </c>
      <c r="L3" s="27">
        <f>ROUNDDOWN(0.95*MIN(I8:I300),0)</f>
        <v>68</v>
      </c>
      <c r="M3" s="34"/>
      <c r="N3" s="54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" customFormat="1" ht="13.5" customHeight="1" thickBot="1" thickTop="1">
      <c r="A4" s="1" t="s">
        <v>12</v>
      </c>
      <c r="B4" s="8" t="s">
        <v>16</v>
      </c>
      <c r="C4" s="22"/>
      <c r="D4" s="55"/>
      <c r="E4" s="56"/>
      <c r="F4" s="56"/>
      <c r="G4" s="57" t="str">
        <f>TEXT(MIN(C8:C300),"mmm d/yy")&amp;" to "&amp;TEXT(MAX(C8:C300),"mmm d/yy")</f>
        <v>Sep 27/04 to Sep 23/05</v>
      </c>
      <c r="H4" s="58"/>
      <c r="I4" s="59"/>
      <c r="J4" s="32"/>
      <c r="K4" s="52">
        <f>MAX(K8:K300)</f>
        <v>99</v>
      </c>
      <c r="L4" s="52">
        <f>MIN(L8:L300)</f>
        <v>72</v>
      </c>
      <c r="M4" s="62" t="s">
        <v>24</v>
      </c>
      <c r="N4" s="63">
        <v>252</v>
      </c>
      <c r="O4" s="62">
        <v>84</v>
      </c>
      <c r="P4" s="62">
        <v>88</v>
      </c>
      <c r="Q4" s="62">
        <v>87</v>
      </c>
      <c r="R4" s="62">
        <v>90</v>
      </c>
      <c r="S4" s="62">
        <v>89</v>
      </c>
      <c r="T4" s="62">
        <v>97</v>
      </c>
      <c r="U4" s="62">
        <v>96</v>
      </c>
      <c r="V4" s="62">
        <v>99</v>
      </c>
      <c r="W4" s="62">
        <v>98</v>
      </c>
      <c r="X4" s="62">
        <v>95</v>
      </c>
      <c r="Y4" s="62">
        <v>94</v>
      </c>
      <c r="Z4" s="62">
        <v>95</v>
      </c>
      <c r="AA4" s="62">
        <v>94</v>
      </c>
      <c r="AB4" s="62">
        <v>92</v>
      </c>
      <c r="AC4" s="62">
        <v>91</v>
      </c>
      <c r="AD4" s="62">
        <v>78</v>
      </c>
      <c r="AE4" s="62">
        <v>77</v>
      </c>
      <c r="AF4" s="62">
        <v>78</v>
      </c>
      <c r="AG4" s="62">
        <v>77</v>
      </c>
      <c r="AH4" s="62">
        <v>78</v>
      </c>
      <c r="AI4" s="62">
        <v>77</v>
      </c>
      <c r="AJ4" s="62">
        <v>78</v>
      </c>
      <c r="AK4" s="62">
        <v>77</v>
      </c>
      <c r="AL4" s="62">
        <v>85</v>
      </c>
      <c r="AM4" s="62">
        <v>84</v>
      </c>
      <c r="AN4" s="62">
        <v>82</v>
      </c>
      <c r="AO4" s="62">
        <v>81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>
        <v>771</v>
      </c>
      <c r="CB4">
        <v>773</v>
      </c>
      <c r="CC4">
        <v>772</v>
      </c>
      <c r="CD4">
        <v>781</v>
      </c>
      <c r="CE4">
        <v>780</v>
      </c>
      <c r="CF4">
        <v>745</v>
      </c>
      <c r="CG4">
        <v>744</v>
      </c>
      <c r="CH4">
        <v>776</v>
      </c>
      <c r="CI4">
        <v>775</v>
      </c>
      <c r="CJ4">
        <v>774</v>
      </c>
      <c r="CK4">
        <v>773</v>
      </c>
      <c r="CL4">
        <v>775</v>
      </c>
      <c r="CM4">
        <v>774</v>
      </c>
      <c r="CN4">
        <v>761</v>
      </c>
      <c r="CO4">
        <v>760</v>
      </c>
      <c r="CP4">
        <v>759</v>
      </c>
      <c r="CQ4">
        <v>758</v>
      </c>
      <c r="CR4">
        <v>777</v>
      </c>
      <c r="CS4">
        <v>776</v>
      </c>
      <c r="CT4">
        <v>775</v>
      </c>
      <c r="CU4">
        <v>774</v>
      </c>
      <c r="CV4">
        <v>757</v>
      </c>
      <c r="CW4">
        <v>756</v>
      </c>
      <c r="CX4">
        <v>753</v>
      </c>
      <c r="CY4">
        <v>752</v>
      </c>
      <c r="CZ4">
        <v>795</v>
      </c>
      <c r="DA4">
        <v>794</v>
      </c>
      <c r="DB4">
        <v>851</v>
      </c>
      <c r="DC4">
        <v>850</v>
      </c>
      <c r="DD4">
        <v>850</v>
      </c>
      <c r="DE4">
        <v>849</v>
      </c>
      <c r="DF4">
        <v>845</v>
      </c>
      <c r="DG4">
        <v>844</v>
      </c>
      <c r="DH4">
        <v>840</v>
      </c>
      <c r="DI4">
        <v>839</v>
      </c>
      <c r="DJ4">
        <v>842</v>
      </c>
      <c r="DK4">
        <v>841</v>
      </c>
      <c r="DL4">
        <v>840</v>
      </c>
      <c r="DM4">
        <v>839</v>
      </c>
      <c r="DN4">
        <v>829</v>
      </c>
      <c r="DO4">
        <v>828</v>
      </c>
      <c r="DP4">
        <v>834</v>
      </c>
      <c r="DQ4">
        <v>833</v>
      </c>
      <c r="DR4">
        <v>810</v>
      </c>
      <c r="DS4">
        <v>809</v>
      </c>
      <c r="DT4">
        <v>812</v>
      </c>
      <c r="DU4">
        <v>811</v>
      </c>
      <c r="DV4">
        <v>815</v>
      </c>
      <c r="DW4">
        <v>814</v>
      </c>
      <c r="DX4">
        <v>821</v>
      </c>
      <c r="DY4">
        <v>820</v>
      </c>
      <c r="DZ4">
        <v>805</v>
      </c>
      <c r="EA4">
        <v>804</v>
      </c>
      <c r="EB4">
        <v>781</v>
      </c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0:256" s="2" customFormat="1" ht="12" customHeight="1" thickTop="1">
      <c r="J5" s="35"/>
      <c r="K5" s="60"/>
      <c r="L5" s="61"/>
      <c r="M5" s="62" t="s">
        <v>2</v>
      </c>
      <c r="N5" s="63">
        <v>30</v>
      </c>
      <c r="O5" s="62">
        <v>84</v>
      </c>
      <c r="P5" s="62">
        <v>85</v>
      </c>
      <c r="Q5" s="62">
        <v>84</v>
      </c>
      <c r="R5" s="62">
        <v>85</v>
      </c>
      <c r="S5" s="62">
        <v>87</v>
      </c>
      <c r="T5" s="62">
        <v>88</v>
      </c>
      <c r="U5" s="62">
        <v>94</v>
      </c>
      <c r="V5" s="62">
        <v>95</v>
      </c>
      <c r="W5" s="62">
        <v>91</v>
      </c>
      <c r="X5" s="62">
        <v>92</v>
      </c>
      <c r="Y5" s="62">
        <v>92</v>
      </c>
      <c r="Z5" s="62">
        <v>93</v>
      </c>
      <c r="AA5" s="62">
        <v>89</v>
      </c>
      <c r="AB5" s="62">
        <v>90</v>
      </c>
      <c r="AC5" s="62">
        <v>72</v>
      </c>
      <c r="AD5" s="62">
        <v>73</v>
      </c>
      <c r="AE5" s="62">
        <v>73</v>
      </c>
      <c r="AF5" s="62">
        <v>74</v>
      </c>
      <c r="AG5" s="62">
        <v>75</v>
      </c>
      <c r="AH5" s="62">
        <v>76</v>
      </c>
      <c r="AI5" s="62">
        <v>74</v>
      </c>
      <c r="AJ5" s="62">
        <v>75</v>
      </c>
      <c r="AK5" s="62">
        <v>73</v>
      </c>
      <c r="AL5" s="62">
        <v>74</v>
      </c>
      <c r="AM5" s="62">
        <v>79</v>
      </c>
      <c r="AN5" s="62">
        <v>80</v>
      </c>
      <c r="AO5" s="62">
        <v>77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>
        <v>757</v>
      </c>
      <c r="CB5">
        <v>758</v>
      </c>
      <c r="CC5">
        <v>759</v>
      </c>
      <c r="CD5">
        <v>760</v>
      </c>
      <c r="CE5">
        <v>725</v>
      </c>
      <c r="CF5">
        <v>726</v>
      </c>
      <c r="CG5">
        <v>733</v>
      </c>
      <c r="CH5">
        <v>734</v>
      </c>
      <c r="CI5">
        <v>752</v>
      </c>
      <c r="CJ5">
        <v>753</v>
      </c>
      <c r="CK5">
        <v>755</v>
      </c>
      <c r="CL5">
        <v>756</v>
      </c>
      <c r="CM5">
        <v>749</v>
      </c>
      <c r="CN5">
        <v>750</v>
      </c>
      <c r="CO5">
        <v>741</v>
      </c>
      <c r="CP5">
        <v>742</v>
      </c>
      <c r="CQ5">
        <v>747</v>
      </c>
      <c r="CR5">
        <v>748</v>
      </c>
      <c r="CS5">
        <v>756</v>
      </c>
      <c r="CT5">
        <v>757</v>
      </c>
      <c r="CU5">
        <v>735</v>
      </c>
      <c r="CV5">
        <v>736</v>
      </c>
      <c r="CW5">
        <v>741</v>
      </c>
      <c r="CX5">
        <v>742</v>
      </c>
      <c r="CY5">
        <v>742</v>
      </c>
      <c r="CZ5">
        <v>743</v>
      </c>
      <c r="DA5">
        <v>785</v>
      </c>
      <c r="DB5">
        <v>786</v>
      </c>
      <c r="DC5">
        <v>830</v>
      </c>
      <c r="DD5">
        <v>831</v>
      </c>
      <c r="DE5">
        <v>839</v>
      </c>
      <c r="DF5">
        <v>840</v>
      </c>
      <c r="DG5">
        <v>828</v>
      </c>
      <c r="DH5">
        <v>829</v>
      </c>
      <c r="DI5">
        <v>829</v>
      </c>
      <c r="DJ5">
        <v>830</v>
      </c>
      <c r="DK5">
        <v>827</v>
      </c>
      <c r="DL5">
        <v>828</v>
      </c>
      <c r="DM5">
        <v>816</v>
      </c>
      <c r="DN5">
        <v>817</v>
      </c>
      <c r="DO5">
        <v>808</v>
      </c>
      <c r="DP5">
        <v>809</v>
      </c>
      <c r="DQ5">
        <v>799</v>
      </c>
      <c r="DR5">
        <v>800</v>
      </c>
      <c r="DS5">
        <v>793</v>
      </c>
      <c r="DT5">
        <v>794</v>
      </c>
      <c r="DU5">
        <v>803</v>
      </c>
      <c r="DV5">
        <v>804</v>
      </c>
      <c r="DW5">
        <v>805</v>
      </c>
      <c r="DX5">
        <v>806</v>
      </c>
      <c r="DY5">
        <v>797</v>
      </c>
      <c r="DZ5">
        <v>798</v>
      </c>
      <c r="EA5">
        <v>773</v>
      </c>
      <c r="EB5">
        <v>774</v>
      </c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78" ht="11.25">
      <c r="A6" s="6"/>
      <c r="C6" s="12"/>
      <c r="D6" s="12"/>
      <c r="E6" s="12"/>
      <c r="F6" s="12"/>
      <c r="G6" s="16"/>
      <c r="H6" s="17"/>
      <c r="I6" s="39"/>
      <c r="K6" s="43"/>
      <c r="L6" s="44"/>
      <c r="M6" s="62" t="s">
        <v>25</v>
      </c>
      <c r="N6" s="63">
        <v>41</v>
      </c>
      <c r="O6" s="62"/>
      <c r="P6" s="62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</row>
    <row r="7" spans="1:78" ht="11.25">
      <c r="A7" s="9" t="s">
        <v>11</v>
      </c>
      <c r="C7" s="18" t="s">
        <v>5</v>
      </c>
      <c r="D7" s="19" t="s">
        <v>6</v>
      </c>
      <c r="E7" s="19" t="s">
        <v>7</v>
      </c>
      <c r="F7" s="19" t="s">
        <v>8</v>
      </c>
      <c r="G7" s="19" t="s">
        <v>9</v>
      </c>
      <c r="H7" s="20" t="s">
        <v>10</v>
      </c>
      <c r="I7" s="40" t="s">
        <v>4</v>
      </c>
      <c r="K7" s="43" t="str">
        <f>E7</f>
        <v>High</v>
      </c>
      <c r="L7" s="43" t="str">
        <f>F7</f>
        <v>Low</v>
      </c>
      <c r="M7" s="62" t="s">
        <v>26</v>
      </c>
      <c r="N7" s="63" t="s">
        <v>23</v>
      </c>
      <c r="O7" s="62"/>
      <c r="P7" s="62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</row>
    <row r="8" spans="1:78" ht="12.75">
      <c r="A8" s="9">
        <v>1</v>
      </c>
      <c r="B8" s="7"/>
      <c r="C8" s="21">
        <v>38257</v>
      </c>
      <c r="D8" s="16">
        <v>84.1</v>
      </c>
      <c r="E8" s="16">
        <v>84.44</v>
      </c>
      <c r="F8" s="16">
        <v>83.98</v>
      </c>
      <c r="G8" s="16">
        <v>84.16</v>
      </c>
      <c r="H8" s="17">
        <v>4650300</v>
      </c>
      <c r="I8" s="40">
        <v>83.41</v>
      </c>
      <c r="J8" s="36"/>
      <c r="K8" s="46">
        <f>IF($I8&lt;&gt;"",ROUND($E$3*E8,0),"")</f>
        <v>84</v>
      </c>
      <c r="L8" s="46">
        <f>IF($I8&lt;&gt;"",ROUND($E$3*F8,0),"")</f>
        <v>84</v>
      </c>
      <c r="M8" s="45"/>
      <c r="N8" s="54">
        <v>99</v>
      </c>
      <c r="O8" s="48"/>
      <c r="P8" s="48"/>
      <c r="Q8" s="48"/>
      <c r="R8" s="48"/>
      <c r="S8" s="48"/>
      <c r="T8" s="48"/>
      <c r="U8" s="48"/>
      <c r="V8" s="48" t="s">
        <v>27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</row>
    <row r="9" spans="1:78" ht="12.75">
      <c r="A9" s="9">
        <f>1+A8</f>
        <v>2</v>
      </c>
      <c r="B9" s="7"/>
      <c r="C9" s="21">
        <v>38258</v>
      </c>
      <c r="D9" s="16">
        <v>84.35</v>
      </c>
      <c r="E9" s="16">
        <v>84.65</v>
      </c>
      <c r="F9" s="16">
        <v>83.88</v>
      </c>
      <c r="G9" s="16">
        <v>84.48</v>
      </c>
      <c r="H9" s="17">
        <v>3874200</v>
      </c>
      <c r="I9" s="40">
        <v>83.73</v>
      </c>
      <c r="J9" s="36"/>
      <c r="K9" s="46">
        <f>IF($I9&lt;&gt;"",ROUND($E$3*E9,0),"")</f>
        <v>85</v>
      </c>
      <c r="L9" s="46">
        <f>IF($I9&lt;&gt;"",ROUND($E$3*F9,0),"")</f>
        <v>84</v>
      </c>
      <c r="M9" s="45"/>
      <c r="N9" s="54">
        <v>98</v>
      </c>
      <c r="O9" s="48"/>
      <c r="P9" s="48"/>
      <c r="Q9" s="48"/>
      <c r="R9" s="48"/>
      <c r="S9" s="48"/>
      <c r="T9" s="48"/>
      <c r="U9" s="48"/>
      <c r="V9" s="48" t="s">
        <v>27</v>
      </c>
      <c r="W9" s="48" t="s">
        <v>23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</row>
    <row r="10" spans="1:78" ht="12.75">
      <c r="A10" s="9">
        <f aca="true" t="shared" si="0" ref="A10:A73">1+A9</f>
        <v>3</v>
      </c>
      <c r="B10" s="7"/>
      <c r="C10" s="21">
        <v>38259</v>
      </c>
      <c r="D10" s="16">
        <v>84.48</v>
      </c>
      <c r="E10" s="16">
        <v>84.98</v>
      </c>
      <c r="F10" s="16">
        <v>84.15</v>
      </c>
      <c r="G10" s="16">
        <v>84.98</v>
      </c>
      <c r="H10" s="17">
        <v>4204500</v>
      </c>
      <c r="I10" s="40">
        <v>84.23</v>
      </c>
      <c r="J10" s="36"/>
      <c r="K10" s="46">
        <f>IF($I10&lt;&gt;"",ROUND($E$3*E10,0),"")</f>
        <v>85</v>
      </c>
      <c r="L10" s="46">
        <f>IF($I10&lt;&gt;"",ROUND($E$3*F10,0),"")</f>
        <v>84</v>
      </c>
      <c r="M10" s="45"/>
      <c r="N10" s="54">
        <v>97</v>
      </c>
      <c r="O10" s="48"/>
      <c r="P10" s="48"/>
      <c r="Q10" s="48"/>
      <c r="R10" s="48"/>
      <c r="S10" s="48"/>
      <c r="T10" s="48" t="s">
        <v>27</v>
      </c>
      <c r="U10" s="48"/>
      <c r="V10" s="48" t="s">
        <v>27</v>
      </c>
      <c r="W10" s="48" t="s">
        <v>23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</row>
    <row r="11" spans="1:78" ht="12.75">
      <c r="A11" s="9">
        <f t="shared" si="0"/>
        <v>4</v>
      </c>
      <c r="B11" s="7"/>
      <c r="C11" s="21">
        <v>38260</v>
      </c>
      <c r="D11" s="16">
        <v>85.14</v>
      </c>
      <c r="E11" s="16">
        <v>85.98</v>
      </c>
      <c r="F11" s="16">
        <v>85.01</v>
      </c>
      <c r="G11" s="16">
        <v>85.74</v>
      </c>
      <c r="H11" s="17">
        <v>5198000</v>
      </c>
      <c r="I11" s="40">
        <v>84.98</v>
      </c>
      <c r="J11" s="36"/>
      <c r="K11" s="46">
        <f>IF($I11&lt;&gt;"",ROUND($E$3*E11,0),"")</f>
        <v>86</v>
      </c>
      <c r="L11" s="46">
        <f>IF($I11&lt;&gt;"",ROUND($E$3*F11,0),"")</f>
        <v>85</v>
      </c>
      <c r="M11" s="45"/>
      <c r="N11" s="54">
        <v>96</v>
      </c>
      <c r="O11" s="48"/>
      <c r="P11" s="48"/>
      <c r="Q11" s="48"/>
      <c r="R11" s="48"/>
      <c r="S11" s="48"/>
      <c r="T11" s="48" t="s">
        <v>27</v>
      </c>
      <c r="U11" s="48" t="s">
        <v>23</v>
      </c>
      <c r="V11" s="48" t="s">
        <v>27</v>
      </c>
      <c r="W11" s="48" t="s">
        <v>23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8" ht="12.75">
      <c r="A12" s="9">
        <f t="shared" si="0"/>
        <v>5</v>
      </c>
      <c r="B12" s="7"/>
      <c r="C12" s="21">
        <v>38261</v>
      </c>
      <c r="D12" s="16">
        <v>85.95</v>
      </c>
      <c r="E12" s="16">
        <v>86.98</v>
      </c>
      <c r="F12" s="16">
        <v>85.88</v>
      </c>
      <c r="G12" s="16">
        <v>86.72</v>
      </c>
      <c r="H12" s="17">
        <v>4538000</v>
      </c>
      <c r="I12" s="40">
        <v>85.95</v>
      </c>
      <c r="J12" s="36"/>
      <c r="K12" s="46">
        <f>IF($I12&lt;&gt;"",ROUND($E$3*E12,0),"")</f>
        <v>87</v>
      </c>
      <c r="L12" s="46">
        <f>IF($I12&lt;&gt;"",ROUND($E$3*F12,0),"")</f>
        <v>86</v>
      </c>
      <c r="M12" s="45"/>
      <c r="N12" s="54">
        <v>95</v>
      </c>
      <c r="O12" s="48"/>
      <c r="P12" s="48"/>
      <c r="Q12" s="48"/>
      <c r="R12" s="48"/>
      <c r="S12" s="48"/>
      <c r="T12" s="48" t="s">
        <v>27</v>
      </c>
      <c r="U12" s="48" t="s">
        <v>23</v>
      </c>
      <c r="V12" s="48" t="s">
        <v>27</v>
      </c>
      <c r="W12" s="48" t="s">
        <v>23</v>
      </c>
      <c r="X12" s="48" t="s">
        <v>27</v>
      </c>
      <c r="Y12" s="48"/>
      <c r="Z12" s="48" t="s">
        <v>27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</row>
    <row r="13" spans="1:78" ht="12.75">
      <c r="A13" s="9">
        <f t="shared" si="0"/>
        <v>6</v>
      </c>
      <c r="B13" s="7"/>
      <c r="C13" s="21">
        <v>38264</v>
      </c>
      <c r="D13" s="16">
        <v>87</v>
      </c>
      <c r="E13" s="16">
        <v>88.1</v>
      </c>
      <c r="F13" s="16">
        <v>86.72</v>
      </c>
      <c r="G13" s="16">
        <v>87.16</v>
      </c>
      <c r="H13" s="17">
        <v>5001400</v>
      </c>
      <c r="I13" s="40">
        <v>86.39</v>
      </c>
      <c r="J13" s="36"/>
      <c r="K13" s="46">
        <f>IF($I13&lt;&gt;"",ROUND($E$3*E13,0),"")</f>
        <v>88</v>
      </c>
      <c r="L13" s="46">
        <f>IF($I13&lt;&gt;"",ROUND($E$3*F13,0),"")</f>
        <v>87</v>
      </c>
      <c r="M13" s="45"/>
      <c r="N13" s="54">
        <v>94</v>
      </c>
      <c r="O13" s="48"/>
      <c r="P13" s="48"/>
      <c r="Q13" s="48"/>
      <c r="R13" s="48"/>
      <c r="S13" s="48"/>
      <c r="T13" s="48" t="s">
        <v>27</v>
      </c>
      <c r="U13" s="48" t="s">
        <v>23</v>
      </c>
      <c r="V13" s="48"/>
      <c r="W13" s="48" t="s">
        <v>23</v>
      </c>
      <c r="X13" s="48" t="s">
        <v>27</v>
      </c>
      <c r="Y13" s="48" t="s">
        <v>23</v>
      </c>
      <c r="Z13" s="48" t="s">
        <v>27</v>
      </c>
      <c r="AA13" s="48" t="s">
        <v>23</v>
      </c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2.75">
      <c r="A14" s="9">
        <f t="shared" si="0"/>
        <v>7</v>
      </c>
      <c r="B14" s="7"/>
      <c r="C14" s="21">
        <v>38265</v>
      </c>
      <c r="D14" s="16">
        <v>87.95</v>
      </c>
      <c r="E14" s="16">
        <v>88.03</v>
      </c>
      <c r="F14" s="16">
        <v>87.13</v>
      </c>
      <c r="G14" s="16">
        <v>87.32</v>
      </c>
      <c r="H14" s="17">
        <v>5150700</v>
      </c>
      <c r="I14" s="40">
        <v>86.55</v>
      </c>
      <c r="J14" s="36"/>
      <c r="K14" s="46">
        <f>IF($I14&lt;&gt;"",ROUND($E$3*E14,0),"")</f>
        <v>88</v>
      </c>
      <c r="L14" s="46">
        <f>IF($I14&lt;&gt;"",ROUND($E$3*F14,0),"")</f>
        <v>87</v>
      </c>
      <c r="M14" s="45"/>
      <c r="N14" s="54">
        <v>93</v>
      </c>
      <c r="O14" s="48"/>
      <c r="P14" s="48"/>
      <c r="Q14" s="48"/>
      <c r="R14" s="48"/>
      <c r="S14" s="48"/>
      <c r="T14" s="48" t="s">
        <v>27</v>
      </c>
      <c r="U14" s="48"/>
      <c r="V14" s="48"/>
      <c r="W14" s="48" t="s">
        <v>23</v>
      </c>
      <c r="X14" s="48" t="s">
        <v>27</v>
      </c>
      <c r="Y14" s="48" t="s">
        <v>23</v>
      </c>
      <c r="Z14" s="48" t="s">
        <v>27</v>
      </c>
      <c r="AA14" s="48" t="s">
        <v>23</v>
      </c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</row>
    <row r="15" spans="1:78" ht="12.75">
      <c r="A15" s="9">
        <f t="shared" si="0"/>
        <v>8</v>
      </c>
      <c r="B15" s="7"/>
      <c r="C15" s="21">
        <v>38266</v>
      </c>
      <c r="D15" s="16">
        <v>87.14</v>
      </c>
      <c r="E15" s="16">
        <v>88.1</v>
      </c>
      <c r="F15" s="16">
        <v>87.1</v>
      </c>
      <c r="G15" s="16">
        <v>88.04</v>
      </c>
      <c r="H15" s="17">
        <v>3984400</v>
      </c>
      <c r="I15" s="40">
        <v>87.26</v>
      </c>
      <c r="J15" s="36"/>
      <c r="K15" s="46">
        <f>IF($I15&lt;&gt;"",ROUND($E$3*E15,0),"")</f>
        <v>88</v>
      </c>
      <c r="L15" s="46">
        <f>IF($I15&lt;&gt;"",ROUND($E$3*F15,0),"")</f>
        <v>87</v>
      </c>
      <c r="M15" s="45"/>
      <c r="N15" s="54">
        <v>92</v>
      </c>
      <c r="O15" s="48"/>
      <c r="P15" s="48"/>
      <c r="Q15" s="48"/>
      <c r="R15" s="48"/>
      <c r="S15" s="48"/>
      <c r="T15" s="48" t="s">
        <v>27</v>
      </c>
      <c r="U15" s="48"/>
      <c r="V15" s="48"/>
      <c r="W15" s="48" t="s">
        <v>23</v>
      </c>
      <c r="X15" s="48" t="s">
        <v>27</v>
      </c>
      <c r="Y15" s="48" t="s">
        <v>23</v>
      </c>
      <c r="Z15" s="48"/>
      <c r="AA15" s="48" t="s">
        <v>23</v>
      </c>
      <c r="AB15" s="48" t="s">
        <v>27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</row>
    <row r="16" spans="1:78" ht="12.75">
      <c r="A16" s="9">
        <f t="shared" si="0"/>
        <v>9</v>
      </c>
      <c r="B16" s="7"/>
      <c r="C16" s="21">
        <v>38267</v>
      </c>
      <c r="D16" s="16">
        <v>88.04</v>
      </c>
      <c r="E16" s="16">
        <v>88.1</v>
      </c>
      <c r="F16" s="16">
        <v>87.4</v>
      </c>
      <c r="G16" s="16">
        <v>87.42</v>
      </c>
      <c r="H16" s="17">
        <v>3076900</v>
      </c>
      <c r="I16" s="40">
        <v>86.65</v>
      </c>
      <c r="J16" s="36"/>
      <c r="K16" s="46">
        <f>IF($I16&lt;&gt;"",ROUND($E$3*E16,0),"")</f>
        <v>88</v>
      </c>
      <c r="L16" s="46">
        <f>IF($I16&lt;&gt;"",ROUND($E$3*F16,0),"")</f>
        <v>87</v>
      </c>
      <c r="M16" s="45"/>
      <c r="N16" s="54">
        <v>91</v>
      </c>
      <c r="O16" s="48"/>
      <c r="P16" s="48"/>
      <c r="Q16" s="48"/>
      <c r="R16" s="48"/>
      <c r="S16" s="48"/>
      <c r="T16" s="48" t="s">
        <v>27</v>
      </c>
      <c r="U16" s="48"/>
      <c r="V16" s="48"/>
      <c r="W16" s="48" t="s">
        <v>23</v>
      </c>
      <c r="X16" s="48"/>
      <c r="Y16" s="48"/>
      <c r="Z16" s="48"/>
      <c r="AA16" s="48" t="s">
        <v>23</v>
      </c>
      <c r="AB16" s="48" t="s">
        <v>27</v>
      </c>
      <c r="AC16" s="48" t="s">
        <v>23</v>
      </c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</row>
    <row r="17" spans="1:78" ht="12.75">
      <c r="A17" s="9">
        <f t="shared" si="0"/>
        <v>10</v>
      </c>
      <c r="B17" s="7"/>
      <c r="C17" s="21">
        <v>38268</v>
      </c>
      <c r="D17" s="16">
        <v>87.43</v>
      </c>
      <c r="E17" s="16">
        <v>87.91</v>
      </c>
      <c r="F17" s="16">
        <v>86.51</v>
      </c>
      <c r="G17" s="16">
        <v>86.71</v>
      </c>
      <c r="H17" s="17">
        <v>4090000</v>
      </c>
      <c r="I17" s="40">
        <v>85.94</v>
      </c>
      <c r="J17" s="36"/>
      <c r="K17" s="46">
        <f>IF($I17&lt;&gt;"",ROUND($E$3*E17,0),"")</f>
        <v>88</v>
      </c>
      <c r="L17" s="46">
        <f>IF($I17&lt;&gt;"",ROUND($E$3*F17,0),"")</f>
        <v>87</v>
      </c>
      <c r="M17" s="45"/>
      <c r="N17" s="54">
        <v>90</v>
      </c>
      <c r="O17" s="48"/>
      <c r="P17" s="48"/>
      <c r="Q17" s="48"/>
      <c r="R17" s="48" t="s">
        <v>27</v>
      </c>
      <c r="S17" s="48"/>
      <c r="T17" s="48" t="s">
        <v>27</v>
      </c>
      <c r="U17" s="48"/>
      <c r="V17" s="48"/>
      <c r="W17" s="48"/>
      <c r="X17" s="48"/>
      <c r="Y17" s="48"/>
      <c r="Z17" s="48"/>
      <c r="AA17" s="48" t="s">
        <v>23</v>
      </c>
      <c r="AB17" s="48" t="s">
        <v>27</v>
      </c>
      <c r="AC17" s="48" t="s">
        <v>23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18" spans="1:78" ht="12.75">
      <c r="A18" s="9">
        <f t="shared" si="0"/>
        <v>11</v>
      </c>
      <c r="B18" s="7"/>
      <c r="C18" s="21">
        <v>38271</v>
      </c>
      <c r="D18" s="16">
        <v>86.77</v>
      </c>
      <c r="E18" s="16">
        <v>87.2</v>
      </c>
      <c r="F18" s="16">
        <v>86.27</v>
      </c>
      <c r="G18" s="16">
        <v>86.63</v>
      </c>
      <c r="H18" s="17">
        <v>3016300</v>
      </c>
      <c r="I18" s="40">
        <v>85.86</v>
      </c>
      <c r="J18" s="36"/>
      <c r="K18" s="46">
        <f>IF($I18&lt;&gt;"",ROUND($E$3*E18,0),"")</f>
        <v>87</v>
      </c>
      <c r="L18" s="46">
        <f>IF($I18&lt;&gt;"",ROUND($E$3*F18,0),"")</f>
        <v>86</v>
      </c>
      <c r="M18" s="45"/>
      <c r="N18" s="54">
        <v>89</v>
      </c>
      <c r="O18" s="48"/>
      <c r="P18" s="48"/>
      <c r="Q18" s="48"/>
      <c r="R18" s="48" t="s">
        <v>27</v>
      </c>
      <c r="S18" s="48" t="s">
        <v>23</v>
      </c>
      <c r="T18" s="48" t="s">
        <v>27</v>
      </c>
      <c r="U18" s="48"/>
      <c r="V18" s="48"/>
      <c r="W18" s="48"/>
      <c r="X18" s="48"/>
      <c r="Y18" s="48"/>
      <c r="Z18" s="48"/>
      <c r="AA18" s="48" t="s">
        <v>23</v>
      </c>
      <c r="AB18" s="48"/>
      <c r="AC18" s="48" t="s">
        <v>23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</row>
    <row r="19" spans="1:78" ht="12.75">
      <c r="A19" s="9">
        <f t="shared" si="0"/>
        <v>12</v>
      </c>
      <c r="B19" s="7"/>
      <c r="C19" s="21">
        <v>38272</v>
      </c>
      <c r="D19" s="16">
        <v>86.02</v>
      </c>
      <c r="E19" s="16">
        <v>86.2</v>
      </c>
      <c r="F19" s="16">
        <v>85.58</v>
      </c>
      <c r="G19" s="16">
        <v>86</v>
      </c>
      <c r="H19" s="17">
        <v>4626600</v>
      </c>
      <c r="I19" s="40">
        <v>85.24</v>
      </c>
      <c r="J19" s="36"/>
      <c r="K19" s="46">
        <f>IF($I19&lt;&gt;"",ROUND($E$3*E19,0),"")</f>
        <v>86</v>
      </c>
      <c r="L19" s="46">
        <f>IF($I19&lt;&gt;"",ROUND($E$3*F19,0),"")</f>
        <v>86</v>
      </c>
      <c r="M19" s="45"/>
      <c r="N19" s="54">
        <v>88</v>
      </c>
      <c r="O19" s="48"/>
      <c r="P19" s="48" t="s">
        <v>27</v>
      </c>
      <c r="Q19" s="48"/>
      <c r="R19" s="48" t="s">
        <v>27</v>
      </c>
      <c r="S19" s="48" t="s">
        <v>23</v>
      </c>
      <c r="T19" s="48" t="s">
        <v>27</v>
      </c>
      <c r="U19" s="48"/>
      <c r="V19" s="48"/>
      <c r="W19" s="48"/>
      <c r="X19" s="48"/>
      <c r="Y19" s="48"/>
      <c r="Z19" s="48"/>
      <c r="AA19" s="48"/>
      <c r="AB19" s="48"/>
      <c r="AC19" s="48" t="s">
        <v>23</v>
      </c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</row>
    <row r="20" spans="1:78" ht="12.75">
      <c r="A20" s="9">
        <f t="shared" si="0"/>
        <v>13</v>
      </c>
      <c r="B20" s="7"/>
      <c r="C20" s="21">
        <v>38273</v>
      </c>
      <c r="D20" s="16">
        <v>86.26</v>
      </c>
      <c r="E20" s="16">
        <v>86.48</v>
      </c>
      <c r="F20" s="16">
        <v>84.43</v>
      </c>
      <c r="G20" s="16">
        <v>84.98</v>
      </c>
      <c r="H20" s="17">
        <v>6651400</v>
      </c>
      <c r="I20" s="40">
        <v>84.23</v>
      </c>
      <c r="J20" s="36"/>
      <c r="K20" s="46">
        <f>IF($I20&lt;&gt;"",ROUND($E$3*E20,0),"")</f>
        <v>86</v>
      </c>
      <c r="L20" s="46">
        <f>IF($I20&lt;&gt;"",ROUND($E$3*F20,0),"")</f>
        <v>84</v>
      </c>
      <c r="M20" s="45"/>
      <c r="N20" s="54">
        <v>87</v>
      </c>
      <c r="O20" s="48"/>
      <c r="P20" s="48" t="s">
        <v>27</v>
      </c>
      <c r="Q20" s="48" t="s">
        <v>23</v>
      </c>
      <c r="R20" s="48" t="s">
        <v>27</v>
      </c>
      <c r="S20" s="48" t="s">
        <v>23</v>
      </c>
      <c r="T20" s="48"/>
      <c r="U20" s="48"/>
      <c r="V20" s="48"/>
      <c r="W20" s="48"/>
      <c r="X20" s="48"/>
      <c r="Y20" s="48"/>
      <c r="Z20" s="48"/>
      <c r="AA20" s="48"/>
      <c r="AB20" s="48"/>
      <c r="AC20" s="48" t="s">
        <v>23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</row>
    <row r="21" spans="1:78" ht="12.75">
      <c r="A21" s="9">
        <f t="shared" si="0"/>
        <v>14</v>
      </c>
      <c r="B21" s="7"/>
      <c r="C21" s="21">
        <v>38274</v>
      </c>
      <c r="D21" s="16">
        <v>84.75</v>
      </c>
      <c r="E21" s="16">
        <v>84.98</v>
      </c>
      <c r="F21" s="16">
        <v>84.3</v>
      </c>
      <c r="G21" s="16">
        <v>84.78</v>
      </c>
      <c r="H21" s="17">
        <v>4233700</v>
      </c>
      <c r="I21" s="40">
        <v>84.03</v>
      </c>
      <c r="J21" s="36"/>
      <c r="K21" s="46">
        <f>IF($I21&lt;&gt;"",ROUND($E$3*E21,0),"")</f>
        <v>85</v>
      </c>
      <c r="L21" s="46">
        <f>IF($I21&lt;&gt;"",ROUND($E$3*F21,0),"")</f>
        <v>84</v>
      </c>
      <c r="M21" s="45"/>
      <c r="N21" s="54">
        <v>86</v>
      </c>
      <c r="O21" s="48"/>
      <c r="P21" s="48" t="s">
        <v>27</v>
      </c>
      <c r="Q21" s="48" t="s">
        <v>23</v>
      </c>
      <c r="R21" s="48" t="s">
        <v>27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 t="s">
        <v>23</v>
      </c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</row>
    <row r="22" spans="1:78" ht="12.75">
      <c r="A22" s="9">
        <f t="shared" si="0"/>
        <v>15</v>
      </c>
      <c r="B22" s="7"/>
      <c r="C22" s="21">
        <v>38275</v>
      </c>
      <c r="D22" s="16">
        <v>84.78</v>
      </c>
      <c r="E22" s="16">
        <v>85.25</v>
      </c>
      <c r="F22" s="16">
        <v>84.6</v>
      </c>
      <c r="G22" s="16">
        <v>84.85</v>
      </c>
      <c r="H22" s="17">
        <v>5928500</v>
      </c>
      <c r="I22" s="40">
        <v>84.1</v>
      </c>
      <c r="J22" s="36"/>
      <c r="K22" s="46">
        <f>IF($I22&lt;&gt;"",ROUND($E$3*E22,0),"")</f>
        <v>85</v>
      </c>
      <c r="L22" s="46">
        <f>IF($I22&lt;&gt;"",ROUND($E$3*F22,0),"")</f>
        <v>85</v>
      </c>
      <c r="M22" s="45"/>
      <c r="N22" s="54">
        <v>85</v>
      </c>
      <c r="O22" s="48"/>
      <c r="P22" s="48" t="s">
        <v>27</v>
      </c>
      <c r="Q22" s="48" t="s">
        <v>23</v>
      </c>
      <c r="R22" s="48" t="s">
        <v>27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 t="s">
        <v>23</v>
      </c>
      <c r="AD22" s="48"/>
      <c r="AE22" s="48"/>
      <c r="AF22" s="48"/>
      <c r="AG22" s="48"/>
      <c r="AH22" s="48"/>
      <c r="AI22" s="48"/>
      <c r="AJ22" s="48"/>
      <c r="AK22" s="48"/>
      <c r="AL22" s="48" t="s">
        <v>27</v>
      </c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</row>
    <row r="23" spans="1:78" ht="12.75">
      <c r="A23" s="9">
        <f t="shared" si="0"/>
        <v>16</v>
      </c>
      <c r="B23" s="7"/>
      <c r="C23" s="21">
        <v>38278</v>
      </c>
      <c r="D23" s="16">
        <v>84.3</v>
      </c>
      <c r="E23" s="16">
        <v>86.15</v>
      </c>
      <c r="F23" s="16">
        <v>84.29</v>
      </c>
      <c r="G23" s="16">
        <v>85.92</v>
      </c>
      <c r="H23" s="17">
        <v>7182600</v>
      </c>
      <c r="I23" s="40">
        <v>85.16</v>
      </c>
      <c r="J23" s="36"/>
      <c r="K23" s="46">
        <f>IF($I23&lt;&gt;"",ROUND($E$3*E23,0),"")</f>
        <v>86</v>
      </c>
      <c r="L23" s="46">
        <f>IF($I23&lt;&gt;"",ROUND($E$3*F23,0),"")</f>
        <v>84</v>
      </c>
      <c r="M23" s="45"/>
      <c r="N23" s="54">
        <v>84</v>
      </c>
      <c r="O23" s="48" t="s">
        <v>23</v>
      </c>
      <c r="P23" s="48"/>
      <c r="Q23" s="48" t="s">
        <v>23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 t="s">
        <v>23</v>
      </c>
      <c r="AD23" s="48"/>
      <c r="AE23" s="48"/>
      <c r="AF23" s="48"/>
      <c r="AG23" s="48"/>
      <c r="AH23" s="48"/>
      <c r="AI23" s="48"/>
      <c r="AJ23" s="48"/>
      <c r="AK23" s="48"/>
      <c r="AL23" s="48" t="s">
        <v>27</v>
      </c>
      <c r="AM23" s="48" t="s">
        <v>23</v>
      </c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</row>
    <row r="24" spans="1:78" ht="12.75">
      <c r="A24" s="9">
        <f t="shared" si="0"/>
        <v>17</v>
      </c>
      <c r="B24" s="7"/>
      <c r="C24" s="21">
        <v>38279</v>
      </c>
      <c r="D24" s="16">
        <v>88.2</v>
      </c>
      <c r="E24" s="16">
        <v>89.73</v>
      </c>
      <c r="F24" s="16">
        <v>88</v>
      </c>
      <c r="G24" s="16">
        <v>89.37</v>
      </c>
      <c r="H24" s="17">
        <v>13692200</v>
      </c>
      <c r="I24" s="40">
        <v>88.58</v>
      </c>
      <c r="J24" s="36"/>
      <c r="K24" s="46">
        <f>IF($I24&lt;&gt;"",ROUND($E$3*E24,0),"")</f>
        <v>90</v>
      </c>
      <c r="L24" s="46">
        <f>IF($I24&lt;&gt;"",ROUND($E$3*F24,0),"")</f>
        <v>88</v>
      </c>
      <c r="M24" s="45"/>
      <c r="N24" s="54">
        <v>83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 t="s">
        <v>23</v>
      </c>
      <c r="AD24" s="48"/>
      <c r="AE24" s="48"/>
      <c r="AF24" s="48"/>
      <c r="AG24" s="48"/>
      <c r="AH24" s="48"/>
      <c r="AI24" s="48"/>
      <c r="AJ24" s="48"/>
      <c r="AK24" s="48"/>
      <c r="AL24" s="48" t="s">
        <v>27</v>
      </c>
      <c r="AM24" s="48" t="s">
        <v>23</v>
      </c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</row>
    <row r="25" spans="1:78" ht="12.75">
      <c r="A25" s="9">
        <f t="shared" si="0"/>
        <v>18</v>
      </c>
      <c r="B25" s="7"/>
      <c r="C25" s="21">
        <v>38280</v>
      </c>
      <c r="D25" s="16">
        <v>88.45</v>
      </c>
      <c r="E25" s="16">
        <v>89.19</v>
      </c>
      <c r="F25" s="16">
        <v>88.29</v>
      </c>
      <c r="G25" s="16">
        <v>88.82</v>
      </c>
      <c r="H25" s="17">
        <v>6926800</v>
      </c>
      <c r="I25" s="40">
        <v>88.03</v>
      </c>
      <c r="J25" s="36"/>
      <c r="K25" s="46">
        <f>IF($I25&lt;&gt;"",ROUND($E$3*E25,0),"")</f>
        <v>89</v>
      </c>
      <c r="L25" s="46">
        <f>IF($I25&lt;&gt;"",ROUND($E$3*F25,0),"")</f>
        <v>88</v>
      </c>
      <c r="M25" s="45"/>
      <c r="N25" s="54">
        <v>82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 t="s">
        <v>23</v>
      </c>
      <c r="AD25" s="48"/>
      <c r="AE25" s="48"/>
      <c r="AF25" s="48"/>
      <c r="AG25" s="48"/>
      <c r="AH25" s="48"/>
      <c r="AI25" s="48"/>
      <c r="AJ25" s="48"/>
      <c r="AK25" s="48"/>
      <c r="AL25" s="48" t="s">
        <v>27</v>
      </c>
      <c r="AM25" s="48" t="s">
        <v>23</v>
      </c>
      <c r="AN25" s="48" t="s">
        <v>27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</row>
    <row r="26" spans="1:78" ht="12.75">
      <c r="A26" s="9">
        <f t="shared" si="0"/>
        <v>19</v>
      </c>
      <c r="B26" s="7"/>
      <c r="C26" s="21">
        <v>38281</v>
      </c>
      <c r="D26" s="16">
        <v>88.4</v>
      </c>
      <c r="E26" s="16">
        <v>88.76</v>
      </c>
      <c r="F26" s="16">
        <v>87.66</v>
      </c>
      <c r="G26" s="16">
        <v>88.1</v>
      </c>
      <c r="H26" s="17">
        <v>6137500</v>
      </c>
      <c r="I26" s="40">
        <v>87.32</v>
      </c>
      <c r="J26" s="36"/>
      <c r="K26" s="46">
        <f>IF($I26&lt;&gt;"",ROUND($E$3*E26,0),"")</f>
        <v>89</v>
      </c>
      <c r="L26" s="46">
        <f>IF($I26&lt;&gt;"",ROUND($E$3*F26,0),"")</f>
        <v>88</v>
      </c>
      <c r="M26" s="45"/>
      <c r="N26" s="54">
        <v>81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 t="s">
        <v>23</v>
      </c>
      <c r="AD26" s="48"/>
      <c r="AE26" s="48"/>
      <c r="AF26" s="48"/>
      <c r="AG26" s="48"/>
      <c r="AH26" s="48"/>
      <c r="AI26" s="48"/>
      <c r="AJ26" s="48"/>
      <c r="AK26" s="48"/>
      <c r="AL26" s="48" t="s">
        <v>27</v>
      </c>
      <c r="AM26" s="48" t="s">
        <v>23</v>
      </c>
      <c r="AN26" s="48" t="s">
        <v>27</v>
      </c>
      <c r="AO26" s="48" t="s">
        <v>23</v>
      </c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</row>
    <row r="27" spans="1:78" ht="12.75">
      <c r="A27" s="9">
        <f t="shared" si="0"/>
        <v>20</v>
      </c>
      <c r="B27" s="7"/>
      <c r="C27" s="21">
        <v>38282</v>
      </c>
      <c r="D27" s="16">
        <v>88.22</v>
      </c>
      <c r="E27" s="16">
        <v>88.45</v>
      </c>
      <c r="F27" s="16">
        <v>87.29</v>
      </c>
      <c r="G27" s="16">
        <v>87.39</v>
      </c>
      <c r="H27" s="17">
        <v>5988700</v>
      </c>
      <c r="I27" s="40">
        <v>86.62</v>
      </c>
      <c r="J27" s="36"/>
      <c r="K27" s="46">
        <f>IF($I27&lt;&gt;"",ROUND($E$3*E27,0),"")</f>
        <v>88</v>
      </c>
      <c r="L27" s="46">
        <f>IF($I27&lt;&gt;"",ROUND($E$3*F27,0),"")</f>
        <v>87</v>
      </c>
      <c r="M27" s="45"/>
      <c r="N27" s="54">
        <v>80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 t="s">
        <v>23</v>
      </c>
      <c r="AD27" s="48"/>
      <c r="AE27" s="48"/>
      <c r="AF27" s="48"/>
      <c r="AG27" s="48"/>
      <c r="AH27" s="48"/>
      <c r="AI27" s="48"/>
      <c r="AJ27" s="48"/>
      <c r="AK27" s="48"/>
      <c r="AL27" s="48" t="s">
        <v>27</v>
      </c>
      <c r="AM27" s="48" t="s">
        <v>23</v>
      </c>
      <c r="AN27" s="48" t="s">
        <v>27</v>
      </c>
      <c r="AO27" s="48" t="s">
        <v>23</v>
      </c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</row>
    <row r="28" spans="1:78" ht="12.75">
      <c r="A28" s="9">
        <f t="shared" si="0"/>
        <v>21</v>
      </c>
      <c r="B28" s="7"/>
      <c r="C28" s="21">
        <v>38285</v>
      </c>
      <c r="D28" s="16">
        <v>87.36</v>
      </c>
      <c r="E28" s="16">
        <v>88.9</v>
      </c>
      <c r="F28" s="16">
        <v>87.31</v>
      </c>
      <c r="G28" s="16">
        <v>88.43</v>
      </c>
      <c r="H28" s="17">
        <v>5774500</v>
      </c>
      <c r="I28" s="40">
        <v>87.65</v>
      </c>
      <c r="J28" s="36"/>
      <c r="K28" s="46">
        <f>IF($I28&lt;&gt;"",ROUND($E$3*E28,0),"")</f>
        <v>89</v>
      </c>
      <c r="L28" s="46">
        <f>IF($I28&lt;&gt;"",ROUND($E$3*F28,0),"")</f>
        <v>87</v>
      </c>
      <c r="M28" s="45"/>
      <c r="N28" s="54">
        <v>79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 t="s">
        <v>23</v>
      </c>
      <c r="AD28" s="48"/>
      <c r="AE28" s="48"/>
      <c r="AF28" s="48"/>
      <c r="AG28" s="48"/>
      <c r="AH28" s="48"/>
      <c r="AI28" s="48"/>
      <c r="AJ28" s="48"/>
      <c r="AK28" s="48"/>
      <c r="AL28" s="48" t="s">
        <v>27</v>
      </c>
      <c r="AM28" s="48" t="s">
        <v>23</v>
      </c>
      <c r="AN28" s="48"/>
      <c r="AO28" s="48" t="s">
        <v>23</v>
      </c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</row>
    <row r="29" spans="1:78" ht="12.75">
      <c r="A29" s="9">
        <f t="shared" si="0"/>
        <v>22</v>
      </c>
      <c r="B29" s="7"/>
      <c r="C29" s="21">
        <v>38286</v>
      </c>
      <c r="D29" s="16">
        <v>88.33</v>
      </c>
      <c r="E29" s="16">
        <v>89.57</v>
      </c>
      <c r="F29" s="16">
        <v>88.25</v>
      </c>
      <c r="G29" s="16">
        <v>89</v>
      </c>
      <c r="H29" s="17">
        <v>7335800</v>
      </c>
      <c r="I29" s="40">
        <v>88.21</v>
      </c>
      <c r="J29" s="36"/>
      <c r="K29" s="46">
        <f>IF($I29&lt;&gt;"",ROUND($E$3*E29,0),"")</f>
        <v>90</v>
      </c>
      <c r="L29" s="46">
        <f>IF($I29&lt;&gt;"",ROUND($E$3*F29,0),"")</f>
        <v>88</v>
      </c>
      <c r="M29" s="45"/>
      <c r="N29" s="54">
        <v>78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 t="s">
        <v>23</v>
      </c>
      <c r="AD29" s="48" t="s">
        <v>27</v>
      </c>
      <c r="AE29" s="48"/>
      <c r="AF29" s="48" t="s">
        <v>27</v>
      </c>
      <c r="AG29" s="48"/>
      <c r="AH29" s="48" t="s">
        <v>27</v>
      </c>
      <c r="AI29" s="48"/>
      <c r="AJ29" s="48" t="s">
        <v>27</v>
      </c>
      <c r="AK29" s="48"/>
      <c r="AL29" s="48" t="s">
        <v>27</v>
      </c>
      <c r="AM29" s="48"/>
      <c r="AN29" s="48"/>
      <c r="AO29" s="48" t="s">
        <v>23</v>
      </c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</row>
    <row r="30" spans="1:78" ht="12.75">
      <c r="A30" s="9">
        <f t="shared" si="0"/>
        <v>23</v>
      </c>
      <c r="B30" s="7"/>
      <c r="C30" s="21">
        <v>38287</v>
      </c>
      <c r="D30" s="16">
        <v>88.58</v>
      </c>
      <c r="E30" s="16">
        <v>90.27</v>
      </c>
      <c r="F30" s="16">
        <v>88.5</v>
      </c>
      <c r="G30" s="16">
        <v>90</v>
      </c>
      <c r="H30" s="17">
        <v>6035100</v>
      </c>
      <c r="I30" s="40">
        <v>89.2</v>
      </c>
      <c r="J30" s="36"/>
      <c r="K30" s="46">
        <f>IF($I30&lt;&gt;"",ROUND($E$3*E30,0),"")</f>
        <v>90</v>
      </c>
      <c r="L30" s="46">
        <f>IF($I30&lt;&gt;"",ROUND($E$3*F30,0),"")</f>
        <v>89</v>
      </c>
      <c r="M30" s="45"/>
      <c r="N30" s="54">
        <v>77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 t="s">
        <v>23</v>
      </c>
      <c r="AD30" s="48" t="s">
        <v>27</v>
      </c>
      <c r="AE30" s="48" t="s">
        <v>23</v>
      </c>
      <c r="AF30" s="48" t="s">
        <v>27</v>
      </c>
      <c r="AG30" s="48" t="s">
        <v>23</v>
      </c>
      <c r="AH30" s="48" t="s">
        <v>27</v>
      </c>
      <c r="AI30" s="48" t="s">
        <v>23</v>
      </c>
      <c r="AJ30" s="48" t="s">
        <v>27</v>
      </c>
      <c r="AK30" s="48" t="s">
        <v>23</v>
      </c>
      <c r="AL30" s="48" t="s">
        <v>27</v>
      </c>
      <c r="AM30" s="48"/>
      <c r="AN30" s="48"/>
      <c r="AO30" s="48" t="s">
        <v>23</v>
      </c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</row>
    <row r="31" spans="1:78" ht="12.75">
      <c r="A31" s="9">
        <f t="shared" si="0"/>
        <v>24</v>
      </c>
      <c r="B31" s="7"/>
      <c r="C31" s="21">
        <v>38288</v>
      </c>
      <c r="D31" s="16">
        <v>89.8</v>
      </c>
      <c r="E31" s="16">
        <v>90.24</v>
      </c>
      <c r="F31" s="16">
        <v>89.43</v>
      </c>
      <c r="G31" s="16">
        <v>89.5</v>
      </c>
      <c r="H31" s="17">
        <v>4226500</v>
      </c>
      <c r="I31" s="40">
        <v>88.71</v>
      </c>
      <c r="J31" s="36"/>
      <c r="K31" s="46">
        <f>IF($I31&lt;&gt;"",ROUND($E$3*E31,0),"")</f>
        <v>90</v>
      </c>
      <c r="L31" s="46">
        <f>IF($I31&lt;&gt;"",ROUND($E$3*F31,0),"")</f>
        <v>89</v>
      </c>
      <c r="M31" s="45"/>
      <c r="N31" s="54">
        <v>76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 t="s">
        <v>23</v>
      </c>
      <c r="AD31" s="48" t="s">
        <v>27</v>
      </c>
      <c r="AE31" s="48" t="s">
        <v>23</v>
      </c>
      <c r="AF31" s="48" t="s">
        <v>27</v>
      </c>
      <c r="AG31" s="48" t="s">
        <v>23</v>
      </c>
      <c r="AH31" s="48" t="s">
        <v>27</v>
      </c>
      <c r="AI31" s="48" t="s">
        <v>23</v>
      </c>
      <c r="AJ31" s="48" t="s">
        <v>27</v>
      </c>
      <c r="AK31" s="48" t="s">
        <v>23</v>
      </c>
      <c r="AL31" s="48" t="s">
        <v>27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</row>
    <row r="32" spans="1:78" ht="12.75">
      <c r="A32" s="9">
        <f t="shared" si="0"/>
        <v>25</v>
      </c>
      <c r="C32" s="21">
        <v>38289</v>
      </c>
      <c r="D32" s="16">
        <v>89.4</v>
      </c>
      <c r="E32" s="16">
        <v>89.9</v>
      </c>
      <c r="F32" s="16">
        <v>88.95</v>
      </c>
      <c r="G32" s="16">
        <v>89.75</v>
      </c>
      <c r="H32" s="17">
        <v>4518500</v>
      </c>
      <c r="I32" s="40">
        <v>88.96</v>
      </c>
      <c r="J32" s="36"/>
      <c r="K32" s="46">
        <f>IF($I32&lt;&gt;"",ROUND($E$3*E32,0),"")</f>
        <v>90</v>
      </c>
      <c r="L32" s="46">
        <f>IF($I32&lt;&gt;"",ROUND($E$3*F32,0),"")</f>
        <v>89</v>
      </c>
      <c r="M32" s="45"/>
      <c r="N32" s="54">
        <v>75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 t="s">
        <v>23</v>
      </c>
      <c r="AD32" s="48" t="s">
        <v>27</v>
      </c>
      <c r="AE32" s="48" t="s">
        <v>23</v>
      </c>
      <c r="AF32" s="48" t="s">
        <v>27</v>
      </c>
      <c r="AG32" s="48" t="s">
        <v>23</v>
      </c>
      <c r="AH32" s="48"/>
      <c r="AI32" s="48" t="s">
        <v>23</v>
      </c>
      <c r="AJ32" s="48" t="s">
        <v>27</v>
      </c>
      <c r="AK32" s="48" t="s">
        <v>23</v>
      </c>
      <c r="AL32" s="48" t="s">
        <v>27</v>
      </c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</row>
    <row r="33" spans="1:78" ht="12.75">
      <c r="A33" s="9">
        <f t="shared" si="0"/>
        <v>26</v>
      </c>
      <c r="C33" s="21">
        <v>38292</v>
      </c>
      <c r="D33" s="16">
        <v>89.33</v>
      </c>
      <c r="E33" s="16">
        <v>90.6</v>
      </c>
      <c r="F33" s="16">
        <v>89.23</v>
      </c>
      <c r="G33" s="16">
        <v>90.11</v>
      </c>
      <c r="H33" s="17">
        <v>5160600</v>
      </c>
      <c r="I33" s="40">
        <v>89.31</v>
      </c>
      <c r="J33" s="36"/>
      <c r="K33" s="46">
        <f>IF($I33&lt;&gt;"",ROUND($E$3*E33,0),"")</f>
        <v>91</v>
      </c>
      <c r="L33" s="46">
        <f>IF($I33&lt;&gt;"",ROUND($E$3*F33,0),"")</f>
        <v>89</v>
      </c>
      <c r="M33" s="45"/>
      <c r="N33" s="54">
        <v>74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 t="s">
        <v>23</v>
      </c>
      <c r="AD33" s="48" t="s">
        <v>27</v>
      </c>
      <c r="AE33" s="48" t="s">
        <v>23</v>
      </c>
      <c r="AF33" s="48" t="s">
        <v>27</v>
      </c>
      <c r="AG33" s="48"/>
      <c r="AH33" s="48"/>
      <c r="AI33" s="48" t="s">
        <v>23</v>
      </c>
      <c r="AJ33" s="48"/>
      <c r="AK33" s="48" t="s">
        <v>23</v>
      </c>
      <c r="AL33" s="48" t="s">
        <v>27</v>
      </c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</row>
    <row r="34" spans="1:78" ht="12.75">
      <c r="A34" s="9">
        <f t="shared" si="0"/>
        <v>27</v>
      </c>
      <c r="C34" s="21">
        <v>38293</v>
      </c>
      <c r="D34" s="16">
        <v>89.55</v>
      </c>
      <c r="E34" s="16">
        <v>91.22</v>
      </c>
      <c r="F34" s="16">
        <v>89.5</v>
      </c>
      <c r="G34" s="16">
        <v>90.47</v>
      </c>
      <c r="H34" s="17">
        <v>5388700</v>
      </c>
      <c r="I34" s="40">
        <v>89.67</v>
      </c>
      <c r="J34" s="36"/>
      <c r="K34" s="46">
        <f>IF($I34&lt;&gt;"",ROUND($E$3*E34,0),"")</f>
        <v>91</v>
      </c>
      <c r="L34" s="46">
        <f>IF($I34&lt;&gt;"",ROUND($E$3*F34,0),"")</f>
        <v>90</v>
      </c>
      <c r="M34" s="45"/>
      <c r="N34" s="54">
        <v>73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 t="s">
        <v>23</v>
      </c>
      <c r="AD34" s="48" t="s">
        <v>27</v>
      </c>
      <c r="AE34" s="48" t="s">
        <v>23</v>
      </c>
      <c r="AF34" s="48"/>
      <c r="AG34" s="48"/>
      <c r="AH34" s="48"/>
      <c r="AI34" s="48"/>
      <c r="AJ34" s="48"/>
      <c r="AK34" s="48" t="s">
        <v>23</v>
      </c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</row>
    <row r="35" spans="1:78" ht="12.75">
      <c r="A35" s="9">
        <f t="shared" si="0"/>
        <v>28</v>
      </c>
      <c r="C35" s="21">
        <v>38294</v>
      </c>
      <c r="D35" s="16">
        <v>91.25</v>
      </c>
      <c r="E35" s="16">
        <v>91.9</v>
      </c>
      <c r="F35" s="16">
        <v>90.97</v>
      </c>
      <c r="G35" s="16">
        <v>91.2</v>
      </c>
      <c r="H35" s="17">
        <v>6553300</v>
      </c>
      <c r="I35" s="40">
        <v>90.39</v>
      </c>
      <c r="J35" s="36"/>
      <c r="K35" s="46">
        <f>IF($I35&lt;&gt;"",ROUND($E$3*E35,0),"")</f>
        <v>92</v>
      </c>
      <c r="L35" s="46">
        <f>IF($I35&lt;&gt;"",ROUND($E$3*F35,0),"")</f>
        <v>91</v>
      </c>
      <c r="M35" s="45"/>
      <c r="N35" s="54">
        <v>72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23</v>
      </c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</row>
    <row r="36" spans="1:78" ht="12.75">
      <c r="A36" s="9">
        <f t="shared" si="0"/>
        <v>29</v>
      </c>
      <c r="C36" s="21">
        <v>38295</v>
      </c>
      <c r="D36" s="16">
        <v>91.05</v>
      </c>
      <c r="E36" s="16">
        <v>92.7</v>
      </c>
      <c r="F36" s="16">
        <v>90.82</v>
      </c>
      <c r="G36" s="16">
        <v>92.38</v>
      </c>
      <c r="H36" s="17">
        <v>6951600</v>
      </c>
      <c r="I36" s="40">
        <v>91.56</v>
      </c>
      <c r="J36" s="36"/>
      <c r="K36" s="46">
        <f>IF($I36&lt;&gt;"",ROUND($E$3*E36,0),"")</f>
        <v>93</v>
      </c>
      <c r="L36" s="46">
        <f>IF($I36&lt;&gt;"",ROUND($E$3*F36,0),"")</f>
        <v>91</v>
      </c>
      <c r="M36" s="45"/>
      <c r="N36" s="54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</row>
    <row r="37" spans="1:78" ht="12.75">
      <c r="A37" s="9">
        <f t="shared" si="0"/>
        <v>30</v>
      </c>
      <c r="C37" s="21">
        <v>38296</v>
      </c>
      <c r="D37" s="16">
        <v>92.4</v>
      </c>
      <c r="E37" s="16">
        <v>93.52</v>
      </c>
      <c r="F37" s="16">
        <v>92.4</v>
      </c>
      <c r="G37" s="16">
        <v>93.28</v>
      </c>
      <c r="H37" s="17">
        <v>6708400</v>
      </c>
      <c r="I37" s="40">
        <v>92.45</v>
      </c>
      <c r="J37" s="36"/>
      <c r="K37" s="46">
        <f>IF($I37&lt;&gt;"",ROUND($E$3*E37,0),"")</f>
        <v>94</v>
      </c>
      <c r="L37" s="46">
        <f>IF($I37&lt;&gt;"",ROUND($E$3*F37,0),"")</f>
        <v>92</v>
      </c>
      <c r="M37" s="45"/>
      <c r="N37" s="54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</row>
    <row r="38" spans="1:78" ht="12.75">
      <c r="A38" s="9">
        <f t="shared" si="0"/>
        <v>31</v>
      </c>
      <c r="C38" s="21">
        <v>38299</v>
      </c>
      <c r="D38" s="16">
        <v>92.5</v>
      </c>
      <c r="E38" s="16">
        <v>93.7</v>
      </c>
      <c r="F38" s="16">
        <v>92.5</v>
      </c>
      <c r="G38" s="16">
        <v>93.37</v>
      </c>
      <c r="H38" s="17">
        <v>4907300</v>
      </c>
      <c r="I38" s="40">
        <v>92.72</v>
      </c>
      <c r="J38" s="36"/>
      <c r="K38" s="46">
        <f>IF($I38&lt;&gt;"",ROUND($E$3*E38,0),"")</f>
        <v>94</v>
      </c>
      <c r="L38" s="46">
        <f>IF($I38&lt;&gt;"",ROUND($E$3*F38,0),"")</f>
        <v>93</v>
      </c>
      <c r="M38" s="45"/>
      <c r="N38" s="54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</row>
    <row r="39" spans="1:78" ht="12.75">
      <c r="A39" s="9">
        <f t="shared" si="0"/>
        <v>32</v>
      </c>
      <c r="C39" s="21">
        <v>38300</v>
      </c>
      <c r="D39" s="16">
        <v>93</v>
      </c>
      <c r="E39" s="16">
        <v>93.95</v>
      </c>
      <c r="F39" s="16">
        <v>93</v>
      </c>
      <c r="G39" s="16">
        <v>93.37</v>
      </c>
      <c r="H39" s="17">
        <v>4513100</v>
      </c>
      <c r="I39" s="40">
        <v>92.72</v>
      </c>
      <c r="J39" s="36"/>
      <c r="K39" s="46">
        <f>IF($I39&lt;&gt;"",ROUND($E$3*E39,0),"")</f>
        <v>94</v>
      </c>
      <c r="L39" s="46">
        <f>IF($I39&lt;&gt;"",ROUND($E$3*F39,0),"")</f>
        <v>93</v>
      </c>
      <c r="M39" s="45"/>
      <c r="N39" s="54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</row>
    <row r="40" spans="1:78" ht="12.75">
      <c r="A40" s="9">
        <f t="shared" si="0"/>
        <v>33</v>
      </c>
      <c r="C40" s="21">
        <v>38301</v>
      </c>
      <c r="D40" s="16">
        <v>92.92</v>
      </c>
      <c r="E40" s="16">
        <v>94.3</v>
      </c>
      <c r="F40" s="16">
        <v>92.92</v>
      </c>
      <c r="G40" s="16">
        <v>93.61</v>
      </c>
      <c r="H40" s="17">
        <v>6258400</v>
      </c>
      <c r="I40" s="40">
        <v>92.96</v>
      </c>
      <c r="J40" s="36"/>
      <c r="K40" s="46">
        <f>IF($I40&lt;&gt;"",ROUND($E$3*E40,0),"")</f>
        <v>94</v>
      </c>
      <c r="L40" s="46">
        <f>IF($I40&lt;&gt;"",ROUND($E$3*F40,0),"")</f>
        <v>93</v>
      </c>
      <c r="M40" s="45"/>
      <c r="N40" s="54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</row>
    <row r="41" spans="1:78" ht="12.75">
      <c r="A41" s="9">
        <f t="shared" si="0"/>
        <v>34</v>
      </c>
      <c r="C41" s="21">
        <v>38302</v>
      </c>
      <c r="D41" s="16">
        <v>93.6</v>
      </c>
      <c r="E41" s="16">
        <v>95.22</v>
      </c>
      <c r="F41" s="16">
        <v>93.54</v>
      </c>
      <c r="G41" s="16">
        <v>94.79</v>
      </c>
      <c r="H41" s="17">
        <v>7453400</v>
      </c>
      <c r="I41" s="40">
        <v>94.13</v>
      </c>
      <c r="J41" s="36"/>
      <c r="K41" s="46">
        <f>IF($I41&lt;&gt;"",ROUND($E$3*E41,0),"")</f>
        <v>95</v>
      </c>
      <c r="L41" s="46">
        <f>IF($I41&lt;&gt;"",ROUND($E$3*F41,0),"")</f>
        <v>94</v>
      </c>
      <c r="M41" s="45"/>
      <c r="N41" s="54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</row>
    <row r="42" spans="1:78" ht="12.75">
      <c r="A42" s="9">
        <f t="shared" si="0"/>
        <v>35</v>
      </c>
      <c r="C42" s="21">
        <v>38303</v>
      </c>
      <c r="D42" s="16">
        <v>94.66</v>
      </c>
      <c r="E42" s="16">
        <v>95.5</v>
      </c>
      <c r="F42" s="16">
        <v>94.56</v>
      </c>
      <c r="G42" s="16">
        <v>95.32</v>
      </c>
      <c r="H42" s="17">
        <v>4958400</v>
      </c>
      <c r="I42" s="40">
        <v>94.66</v>
      </c>
      <c r="J42" s="36"/>
      <c r="K42" s="46">
        <f>IF($I42&lt;&gt;"",ROUND($E$3*E42,0),"")</f>
        <v>96</v>
      </c>
      <c r="L42" s="46">
        <f>IF($I42&lt;&gt;"",ROUND($E$3*F42,0),"")</f>
        <v>95</v>
      </c>
      <c r="M42" s="45"/>
      <c r="N42" s="54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</row>
    <row r="43" spans="1:78" ht="12.75">
      <c r="A43" s="9">
        <f t="shared" si="0"/>
        <v>36</v>
      </c>
      <c r="C43" s="21">
        <v>38306</v>
      </c>
      <c r="D43" s="16">
        <v>95.08</v>
      </c>
      <c r="E43" s="16">
        <v>96</v>
      </c>
      <c r="F43" s="16">
        <v>94.8</v>
      </c>
      <c r="G43" s="16">
        <v>95.92</v>
      </c>
      <c r="H43" s="17">
        <v>4887600</v>
      </c>
      <c r="I43" s="40">
        <v>95.25</v>
      </c>
      <c r="J43" s="36"/>
      <c r="K43" s="46">
        <f>IF($I43&lt;&gt;"",ROUND($E$3*E43,0),"")</f>
        <v>96</v>
      </c>
      <c r="L43" s="46">
        <f>IF($I43&lt;&gt;"",ROUND($E$3*F43,0),"")</f>
        <v>95</v>
      </c>
      <c r="M43" s="45"/>
      <c r="N43" s="54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</row>
    <row r="44" spans="1:78" ht="12.75">
      <c r="A44" s="9">
        <f t="shared" si="0"/>
        <v>37</v>
      </c>
      <c r="C44" s="21">
        <v>38307</v>
      </c>
      <c r="D44" s="16">
        <v>95.25</v>
      </c>
      <c r="E44" s="16">
        <v>95.5</v>
      </c>
      <c r="F44" s="16">
        <v>94.65</v>
      </c>
      <c r="G44" s="16">
        <v>94.89</v>
      </c>
      <c r="H44" s="17">
        <v>5684100</v>
      </c>
      <c r="I44" s="40">
        <v>94.23</v>
      </c>
      <c r="J44" s="36"/>
      <c r="K44" s="46">
        <f>IF($I44&lt;&gt;"",ROUND($E$3*E44,0),"")</f>
        <v>96</v>
      </c>
      <c r="L44" s="46">
        <f>IF($I44&lt;&gt;"",ROUND($E$3*F44,0),"")</f>
        <v>95</v>
      </c>
      <c r="M44" s="45"/>
      <c r="N44" s="54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</row>
    <row r="45" spans="1:78" ht="12.75">
      <c r="A45" s="9">
        <f t="shared" si="0"/>
        <v>38</v>
      </c>
      <c r="C45" s="21">
        <v>38308</v>
      </c>
      <c r="D45" s="16">
        <v>95.3</v>
      </c>
      <c r="E45" s="16">
        <v>96.63</v>
      </c>
      <c r="F45" s="16">
        <v>95.3</v>
      </c>
      <c r="G45" s="16">
        <v>95.46</v>
      </c>
      <c r="H45" s="17">
        <v>6353200</v>
      </c>
      <c r="I45" s="40">
        <v>94.8</v>
      </c>
      <c r="J45" s="36"/>
      <c r="K45" s="46">
        <f>IF($I45&lt;&gt;"",ROUND($E$3*E45,0),"")</f>
        <v>97</v>
      </c>
      <c r="L45" s="46">
        <f>IF($I45&lt;&gt;"",ROUND($E$3*F45,0),"")</f>
        <v>95</v>
      </c>
      <c r="M45" s="45"/>
      <c r="N45" s="54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</row>
    <row r="46" spans="1:78" ht="12.75">
      <c r="A46" s="9">
        <f t="shared" si="0"/>
        <v>39</v>
      </c>
      <c r="C46" s="21">
        <v>38309</v>
      </c>
      <c r="D46" s="16">
        <v>95.36</v>
      </c>
      <c r="E46" s="16">
        <v>95.7</v>
      </c>
      <c r="F46" s="16">
        <v>95.03</v>
      </c>
      <c r="G46" s="16">
        <v>95.1</v>
      </c>
      <c r="H46" s="17">
        <v>4655900</v>
      </c>
      <c r="I46" s="40">
        <v>94.44</v>
      </c>
      <c r="J46" s="36"/>
      <c r="K46" s="46">
        <f>IF($I46&lt;&gt;"",ROUND($E$3*E46,0),"")</f>
        <v>96</v>
      </c>
      <c r="L46" s="46">
        <f>IF($I46&lt;&gt;"",ROUND($E$3*F46,0),"")</f>
        <v>95</v>
      </c>
      <c r="M46" s="45"/>
      <c r="N46" s="54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</row>
    <row r="47" spans="1:78" ht="12.75">
      <c r="A47" s="9">
        <f t="shared" si="0"/>
        <v>40</v>
      </c>
      <c r="C47" s="21">
        <v>38310</v>
      </c>
      <c r="D47" s="16">
        <v>94.95</v>
      </c>
      <c r="E47" s="16">
        <v>95.16</v>
      </c>
      <c r="F47" s="16">
        <v>94.25</v>
      </c>
      <c r="G47" s="16">
        <v>94.45</v>
      </c>
      <c r="H47" s="17">
        <v>5679100</v>
      </c>
      <c r="I47" s="40">
        <v>93.79</v>
      </c>
      <c r="J47" s="36"/>
      <c r="K47" s="46">
        <f>IF($I47&lt;&gt;"",ROUND($E$3*E47,0),"")</f>
        <v>95</v>
      </c>
      <c r="L47" s="46">
        <f>IF($I47&lt;&gt;"",ROUND($E$3*F47,0),"")</f>
        <v>94</v>
      </c>
      <c r="M47" s="45"/>
      <c r="N47" s="54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</row>
    <row r="48" spans="1:78" ht="12.75">
      <c r="A48" s="9">
        <f t="shared" si="0"/>
        <v>41</v>
      </c>
      <c r="C48" s="21">
        <v>38313</v>
      </c>
      <c r="D48" s="16">
        <v>94.3</v>
      </c>
      <c r="E48" s="16">
        <v>95.4</v>
      </c>
      <c r="F48" s="16">
        <v>94.16</v>
      </c>
      <c r="G48" s="16">
        <v>95.11</v>
      </c>
      <c r="H48" s="17">
        <v>5814100</v>
      </c>
      <c r="I48" s="40">
        <v>94.45</v>
      </c>
      <c r="J48" s="36"/>
      <c r="K48" s="46">
        <f>IF($I48&lt;&gt;"",ROUND($E$3*E48,0),"")</f>
        <v>95</v>
      </c>
      <c r="L48" s="46">
        <f>IF($I48&lt;&gt;"",ROUND($E$3*F48,0),"")</f>
        <v>94</v>
      </c>
      <c r="M48" s="45"/>
      <c r="N48" s="54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</row>
    <row r="49" spans="1:78" ht="12.75">
      <c r="A49" s="9">
        <f t="shared" si="0"/>
        <v>42</v>
      </c>
      <c r="C49" s="21">
        <v>38314</v>
      </c>
      <c r="D49" s="16">
        <v>94.7</v>
      </c>
      <c r="E49" s="16">
        <v>95.37</v>
      </c>
      <c r="F49" s="16">
        <v>94.55</v>
      </c>
      <c r="G49" s="16">
        <v>95.28</v>
      </c>
      <c r="H49" s="17">
        <v>5529900</v>
      </c>
      <c r="I49" s="40">
        <v>94.62</v>
      </c>
      <c r="J49" s="36"/>
      <c r="K49" s="46">
        <f>IF($I49&lt;&gt;"",ROUND($E$3*E49,0),"")</f>
        <v>95</v>
      </c>
      <c r="L49" s="46">
        <f>IF($I49&lt;&gt;"",ROUND($E$3*F49,0),"")</f>
        <v>95</v>
      </c>
      <c r="M49" s="45"/>
      <c r="N49" s="54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</row>
    <row r="50" spans="1:78" ht="12.75">
      <c r="A50" s="9">
        <f t="shared" si="0"/>
        <v>43</v>
      </c>
      <c r="C50" s="21">
        <v>38315</v>
      </c>
      <c r="D50" s="16">
        <v>95.04</v>
      </c>
      <c r="E50" s="16">
        <v>95.79</v>
      </c>
      <c r="F50" s="16">
        <v>95.04</v>
      </c>
      <c r="G50" s="16">
        <v>95.46</v>
      </c>
      <c r="H50" s="17">
        <v>3750600</v>
      </c>
      <c r="I50" s="40">
        <v>94.8</v>
      </c>
      <c r="J50" s="36"/>
      <c r="K50" s="46">
        <f>IF($I50&lt;&gt;"",ROUND($E$3*E50,0),"")</f>
        <v>96</v>
      </c>
      <c r="L50" s="46">
        <f>IF($I50&lt;&gt;"",ROUND($E$3*F50,0),"")</f>
        <v>95</v>
      </c>
      <c r="M50" s="45"/>
      <c r="N50" s="54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</row>
    <row r="51" spans="1:78" ht="12.75">
      <c r="A51" s="9">
        <f t="shared" si="0"/>
        <v>44</v>
      </c>
      <c r="C51" s="21">
        <v>38317</v>
      </c>
      <c r="D51" s="16">
        <v>95.05</v>
      </c>
      <c r="E51" s="16">
        <v>95.38</v>
      </c>
      <c r="F51" s="16">
        <v>94.58</v>
      </c>
      <c r="G51" s="16">
        <v>94.72</v>
      </c>
      <c r="H51" s="17">
        <v>2204300</v>
      </c>
      <c r="I51" s="40">
        <v>94.06</v>
      </c>
      <c r="J51" s="36"/>
      <c r="K51" s="46">
        <f>IF($I51&lt;&gt;"",ROUND($E$3*E51,0),"")</f>
        <v>95</v>
      </c>
      <c r="L51" s="46">
        <f>IF($I51&lt;&gt;"",ROUND($E$3*F51,0),"")</f>
        <v>95</v>
      </c>
      <c r="M51" s="45"/>
      <c r="N51" s="54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</row>
    <row r="52" spans="1:78" ht="12.75">
      <c r="A52" s="9">
        <f t="shared" si="0"/>
        <v>45</v>
      </c>
      <c r="C52" s="21">
        <v>38320</v>
      </c>
      <c r="D52" s="16">
        <v>94.94</v>
      </c>
      <c r="E52" s="16">
        <v>96.38</v>
      </c>
      <c r="F52" s="16">
        <v>94.94</v>
      </c>
      <c r="G52" s="16">
        <v>95.5</v>
      </c>
      <c r="H52" s="17">
        <v>5699800</v>
      </c>
      <c r="I52" s="40">
        <v>94.84</v>
      </c>
      <c r="J52" s="36"/>
      <c r="K52" s="46">
        <f>IF($I52&lt;&gt;"",ROUND($E$3*E52,0),"")</f>
        <v>96</v>
      </c>
      <c r="L52" s="46">
        <f>IF($I52&lt;&gt;"",ROUND($E$3*F52,0),"")</f>
        <v>95</v>
      </c>
      <c r="M52" s="45"/>
      <c r="N52" s="54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</row>
    <row r="53" spans="1:78" ht="12.75">
      <c r="A53" s="9">
        <f t="shared" si="0"/>
        <v>46</v>
      </c>
      <c r="C53" s="21">
        <v>38321</v>
      </c>
      <c r="D53" s="16">
        <v>95.15</v>
      </c>
      <c r="E53" s="16">
        <v>95.65</v>
      </c>
      <c r="F53" s="16">
        <v>94.24</v>
      </c>
      <c r="G53" s="16">
        <v>94.24</v>
      </c>
      <c r="H53" s="17">
        <v>5870300</v>
      </c>
      <c r="I53" s="40">
        <v>93.59</v>
      </c>
      <c r="J53" s="36"/>
      <c r="K53" s="46">
        <f>IF($I53&lt;&gt;"",ROUND($E$3*E53,0),"")</f>
        <v>96</v>
      </c>
      <c r="L53" s="46">
        <f>IF($I53&lt;&gt;"",ROUND($E$3*F53,0),"")</f>
        <v>94</v>
      </c>
      <c r="M53" s="45"/>
      <c r="N53" s="54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</row>
    <row r="54" spans="1:78" ht="12.75">
      <c r="A54" s="9">
        <f t="shared" si="0"/>
        <v>47</v>
      </c>
      <c r="C54" s="21">
        <v>38322</v>
      </c>
      <c r="D54" s="16">
        <v>94.5</v>
      </c>
      <c r="E54" s="16">
        <v>96.07</v>
      </c>
      <c r="F54" s="16">
        <v>94.47</v>
      </c>
      <c r="G54" s="16">
        <v>95.88</v>
      </c>
      <c r="H54" s="17">
        <v>5664500</v>
      </c>
      <c r="I54" s="40">
        <v>95.21</v>
      </c>
      <c r="J54" s="36"/>
      <c r="K54" s="46">
        <f>IF($I54&lt;&gt;"",ROUND($E$3*E54,0),"")</f>
        <v>96</v>
      </c>
      <c r="L54" s="46">
        <f>IF($I54&lt;&gt;"",ROUND($E$3*F54,0),"")</f>
        <v>94</v>
      </c>
      <c r="M54" s="45"/>
      <c r="N54" s="54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</row>
    <row r="55" spans="1:78" ht="12.75">
      <c r="A55" s="9">
        <f t="shared" si="0"/>
        <v>48</v>
      </c>
      <c r="C55" s="21">
        <v>38323</v>
      </c>
      <c r="D55" s="16">
        <v>95.65</v>
      </c>
      <c r="E55" s="16">
        <v>96.78</v>
      </c>
      <c r="F55" s="16">
        <v>95.49</v>
      </c>
      <c r="G55" s="16">
        <v>95.76</v>
      </c>
      <c r="H55" s="17">
        <v>5152300</v>
      </c>
      <c r="I55" s="40">
        <v>95.1</v>
      </c>
      <c r="J55" s="36"/>
      <c r="K55" s="46">
        <f>IF($I55&lt;&gt;"",ROUND($E$3*E55,0),"")</f>
        <v>97</v>
      </c>
      <c r="L55" s="46">
        <f>IF($I55&lt;&gt;"",ROUND($E$3*F55,0),"")</f>
        <v>95</v>
      </c>
      <c r="M55" s="45"/>
      <c r="N55" s="54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</row>
    <row r="56" spans="1:78" ht="12.75">
      <c r="A56" s="9">
        <f t="shared" si="0"/>
        <v>49</v>
      </c>
      <c r="C56" s="21">
        <v>38324</v>
      </c>
      <c r="D56" s="16">
        <v>96.55</v>
      </c>
      <c r="E56" s="16">
        <v>97.63</v>
      </c>
      <c r="F56" s="16">
        <v>96.55</v>
      </c>
      <c r="G56" s="16">
        <v>97.08</v>
      </c>
      <c r="H56" s="17">
        <v>7026800</v>
      </c>
      <c r="I56" s="40">
        <v>96.41</v>
      </c>
      <c r="J56" s="36"/>
      <c r="K56" s="46">
        <f>IF($I56&lt;&gt;"",ROUND($E$3*E56,0),"")</f>
        <v>98</v>
      </c>
      <c r="L56" s="46">
        <f>IF($I56&lt;&gt;"",ROUND($E$3*F56,0),"")</f>
        <v>97</v>
      </c>
      <c r="M56" s="45"/>
      <c r="N56" s="54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</row>
    <row r="57" spans="1:78" ht="12.75">
      <c r="A57" s="9">
        <f t="shared" si="0"/>
        <v>50</v>
      </c>
      <c r="C57" s="21">
        <v>38327</v>
      </c>
      <c r="D57" s="16">
        <v>96.88</v>
      </c>
      <c r="E57" s="16">
        <v>97.9</v>
      </c>
      <c r="F57" s="16">
        <v>96.65</v>
      </c>
      <c r="G57" s="16">
        <v>97.67</v>
      </c>
      <c r="H57" s="17">
        <v>5263000</v>
      </c>
      <c r="I57" s="40">
        <v>96.99</v>
      </c>
      <c r="J57" s="36"/>
      <c r="K57" s="46">
        <f>IF($I57&lt;&gt;"",ROUND($E$3*E57,0),"")</f>
        <v>98</v>
      </c>
      <c r="L57" s="46">
        <f>IF($I57&lt;&gt;"",ROUND($E$3*F57,0),"")</f>
        <v>97</v>
      </c>
      <c r="M57" s="45"/>
      <c r="N57" s="54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</row>
    <row r="58" spans="1:78" ht="12.75">
      <c r="A58" s="9">
        <f t="shared" si="0"/>
        <v>51</v>
      </c>
      <c r="C58" s="21">
        <v>38328</v>
      </c>
      <c r="D58" s="16">
        <v>97.7</v>
      </c>
      <c r="E58" s="16">
        <v>98.25</v>
      </c>
      <c r="F58" s="16">
        <v>95.99</v>
      </c>
      <c r="G58" s="16">
        <v>96.1</v>
      </c>
      <c r="H58" s="17">
        <v>6477100</v>
      </c>
      <c r="I58" s="40">
        <v>95.43</v>
      </c>
      <c r="J58" s="36"/>
      <c r="K58" s="46">
        <f>IF($I58&lt;&gt;"",ROUND($E$3*E58,0),"")</f>
        <v>98</v>
      </c>
      <c r="L58" s="46">
        <f>IF($I58&lt;&gt;"",ROUND($E$3*F58,0),"")</f>
        <v>96</v>
      </c>
      <c r="M58" s="45"/>
      <c r="N58" s="54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</row>
    <row r="59" spans="1:78" ht="12.75">
      <c r="A59" s="9">
        <f t="shared" si="0"/>
        <v>52</v>
      </c>
      <c r="C59" s="21">
        <v>38329</v>
      </c>
      <c r="D59" s="16">
        <v>96.43</v>
      </c>
      <c r="E59" s="16">
        <v>97.35</v>
      </c>
      <c r="F59" s="16">
        <v>95.77</v>
      </c>
      <c r="G59" s="16">
        <v>96.65</v>
      </c>
      <c r="H59" s="17">
        <v>5310700</v>
      </c>
      <c r="I59" s="40">
        <v>95.98</v>
      </c>
      <c r="J59" s="36"/>
      <c r="K59" s="46">
        <f>IF($I59&lt;&gt;"",ROUND($E$3*E59,0),"")</f>
        <v>97</v>
      </c>
      <c r="L59" s="46">
        <f>IF($I59&lt;&gt;"",ROUND($E$3*F59,0),"")</f>
        <v>96</v>
      </c>
      <c r="M59" s="45"/>
      <c r="N59" s="54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</row>
    <row r="60" spans="1:78" ht="12.75">
      <c r="A60" s="9">
        <f t="shared" si="0"/>
        <v>53</v>
      </c>
      <c r="C60" s="21">
        <v>38330</v>
      </c>
      <c r="D60" s="16">
        <v>96.2</v>
      </c>
      <c r="E60" s="16">
        <v>97.6</v>
      </c>
      <c r="F60" s="16">
        <v>95.71</v>
      </c>
      <c r="G60" s="16">
        <v>97.51</v>
      </c>
      <c r="H60" s="17">
        <v>5713700</v>
      </c>
      <c r="I60" s="40">
        <v>96.83</v>
      </c>
      <c r="J60" s="36"/>
      <c r="K60" s="46">
        <f>IF($I60&lt;&gt;"",ROUND($E$3*E60,0),"")</f>
        <v>98</v>
      </c>
      <c r="L60" s="46">
        <f>IF($I60&lt;&gt;"",ROUND($E$3*F60,0),"")</f>
        <v>96</v>
      </c>
      <c r="M60" s="45"/>
      <c r="N60" s="54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</row>
    <row r="61" spans="1:78" ht="12.75">
      <c r="A61" s="9">
        <f t="shared" si="0"/>
        <v>54</v>
      </c>
      <c r="C61" s="21">
        <v>38331</v>
      </c>
      <c r="D61" s="16">
        <v>96.1</v>
      </c>
      <c r="E61" s="16">
        <v>97.99</v>
      </c>
      <c r="F61" s="16">
        <v>96.1</v>
      </c>
      <c r="G61" s="16">
        <v>96.67</v>
      </c>
      <c r="H61" s="17">
        <v>4188300</v>
      </c>
      <c r="I61" s="40">
        <v>96</v>
      </c>
      <c r="J61" s="36"/>
      <c r="K61" s="46">
        <f>IF($I61&lt;&gt;"",ROUND($E$3*E61,0),"")</f>
        <v>98</v>
      </c>
      <c r="L61" s="46">
        <f>IF($I61&lt;&gt;"",ROUND($E$3*F61,0),"")</f>
        <v>96</v>
      </c>
      <c r="M61" s="45"/>
      <c r="N61" s="54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</row>
    <row r="62" spans="1:78" ht="12.75">
      <c r="A62" s="9">
        <f t="shared" si="0"/>
        <v>55</v>
      </c>
      <c r="C62" s="21">
        <v>38334</v>
      </c>
      <c r="D62" s="16">
        <v>96.85</v>
      </c>
      <c r="E62" s="16">
        <v>97.2</v>
      </c>
      <c r="F62" s="16">
        <v>96.08</v>
      </c>
      <c r="G62" s="16">
        <v>96.45</v>
      </c>
      <c r="H62" s="17">
        <v>4799500</v>
      </c>
      <c r="I62" s="40">
        <v>95.78</v>
      </c>
      <c r="J62" s="36"/>
      <c r="K62" s="46">
        <f>IF($I62&lt;&gt;"",ROUND($E$3*E62,0),"")</f>
        <v>97</v>
      </c>
      <c r="L62" s="46">
        <f>IF($I62&lt;&gt;"",ROUND($E$3*F62,0),"")</f>
        <v>96</v>
      </c>
      <c r="M62" s="45"/>
      <c r="N62" s="54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</row>
    <row r="63" spans="1:78" ht="12.75">
      <c r="A63" s="9">
        <f t="shared" si="0"/>
        <v>56</v>
      </c>
      <c r="C63" s="21">
        <v>38335</v>
      </c>
      <c r="D63" s="16">
        <v>96.3</v>
      </c>
      <c r="E63" s="16">
        <v>97.7</v>
      </c>
      <c r="F63" s="16">
        <v>96.29</v>
      </c>
      <c r="G63" s="16">
        <v>97.31</v>
      </c>
      <c r="H63" s="17">
        <v>4493200</v>
      </c>
      <c r="I63" s="40">
        <v>96.64</v>
      </c>
      <c r="J63" s="36"/>
      <c r="K63" s="46">
        <f>IF($I63&lt;&gt;"",ROUND($E$3*E63,0),"")</f>
        <v>98</v>
      </c>
      <c r="L63" s="46">
        <f>IF($I63&lt;&gt;"",ROUND($E$3*F63,0),"")</f>
        <v>96</v>
      </c>
      <c r="M63" s="45"/>
      <c r="N63" s="54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</row>
    <row r="64" spans="1:78" ht="12.75">
      <c r="A64" s="9">
        <f t="shared" si="0"/>
        <v>57</v>
      </c>
      <c r="C64" s="21">
        <v>38336</v>
      </c>
      <c r="D64" s="16">
        <v>96.92</v>
      </c>
      <c r="E64" s="16">
        <v>97.7</v>
      </c>
      <c r="F64" s="16">
        <v>96.81</v>
      </c>
      <c r="G64" s="16">
        <v>97.33</v>
      </c>
      <c r="H64" s="17">
        <v>3914500</v>
      </c>
      <c r="I64" s="40">
        <v>96.65</v>
      </c>
      <c r="J64" s="36"/>
      <c r="K64" s="46">
        <f>IF($I64&lt;&gt;"",ROUND($E$3*E64,0),"")</f>
        <v>98</v>
      </c>
      <c r="L64" s="46">
        <f>IF($I64&lt;&gt;"",ROUND($E$3*F64,0),"")</f>
        <v>97</v>
      </c>
      <c r="M64" s="45"/>
      <c r="N64" s="54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</row>
    <row r="65" spans="1:78" ht="12.75">
      <c r="A65" s="9">
        <f t="shared" si="0"/>
        <v>58</v>
      </c>
      <c r="C65" s="21">
        <v>38337</v>
      </c>
      <c r="D65" s="16">
        <v>96.8</v>
      </c>
      <c r="E65" s="16">
        <v>98.15</v>
      </c>
      <c r="F65" s="16">
        <v>96.8</v>
      </c>
      <c r="G65" s="16">
        <v>97.45</v>
      </c>
      <c r="H65" s="17">
        <v>5660100</v>
      </c>
      <c r="I65" s="40">
        <v>96.77</v>
      </c>
      <c r="J65" s="36"/>
      <c r="K65" s="46">
        <f>IF($I65&lt;&gt;"",ROUND($E$3*E65,0),"")</f>
        <v>98</v>
      </c>
      <c r="L65" s="46">
        <f>IF($I65&lt;&gt;"",ROUND($E$3*F65,0),"")</f>
        <v>97</v>
      </c>
      <c r="M65" s="45"/>
      <c r="N65" s="54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</row>
    <row r="66" spans="1:78" ht="12.75">
      <c r="A66" s="9">
        <f t="shared" si="0"/>
        <v>59</v>
      </c>
      <c r="C66" s="21">
        <v>38338</v>
      </c>
      <c r="D66" s="16">
        <v>97</v>
      </c>
      <c r="E66" s="16">
        <v>98</v>
      </c>
      <c r="F66" s="16">
        <v>96.2</v>
      </c>
      <c r="G66" s="16">
        <v>96.2</v>
      </c>
      <c r="H66" s="17">
        <v>8853100</v>
      </c>
      <c r="I66" s="40">
        <v>95.53</v>
      </c>
      <c r="J66" s="36"/>
      <c r="K66" s="46">
        <f>IF($I66&lt;&gt;"",ROUND($E$3*E66,0),"")</f>
        <v>98</v>
      </c>
      <c r="L66" s="46">
        <f>IF($I66&lt;&gt;"",ROUND($E$3*F66,0),"")</f>
        <v>96</v>
      </c>
      <c r="M66" s="45"/>
      <c r="N66" s="54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</row>
    <row r="67" spans="1:78" ht="12.75">
      <c r="A67" s="9">
        <f t="shared" si="0"/>
        <v>60</v>
      </c>
      <c r="C67" s="21">
        <v>38341</v>
      </c>
      <c r="D67" s="16">
        <v>96.35</v>
      </c>
      <c r="E67" s="16">
        <v>97.57</v>
      </c>
      <c r="F67" s="16">
        <v>96.35</v>
      </c>
      <c r="G67" s="16">
        <v>96.55</v>
      </c>
      <c r="H67" s="17">
        <v>4769900</v>
      </c>
      <c r="I67" s="40">
        <v>95.88</v>
      </c>
      <c r="J67" s="36"/>
      <c r="K67" s="46">
        <f>IF($I67&lt;&gt;"",ROUND($E$3*E67,0),"")</f>
        <v>98</v>
      </c>
      <c r="L67" s="46">
        <f>IF($I67&lt;&gt;"",ROUND($E$3*F67,0),"")</f>
        <v>96</v>
      </c>
      <c r="M67" s="45"/>
      <c r="N67" s="54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</row>
    <row r="68" spans="1:78" ht="12.75">
      <c r="A68" s="9">
        <f t="shared" si="0"/>
        <v>61</v>
      </c>
      <c r="C68" s="21">
        <v>38342</v>
      </c>
      <c r="D68" s="16">
        <v>96.59</v>
      </c>
      <c r="E68" s="16">
        <v>97.15</v>
      </c>
      <c r="F68" s="16">
        <v>96.51</v>
      </c>
      <c r="G68" s="16">
        <v>97.02</v>
      </c>
      <c r="H68" s="17">
        <v>4841800</v>
      </c>
      <c r="I68" s="40">
        <v>96.35</v>
      </c>
      <c r="J68" s="36"/>
      <c r="K68" s="46">
        <f>IF($I68&lt;&gt;"",ROUND($E$3*E68,0),"")</f>
        <v>97</v>
      </c>
      <c r="L68" s="46">
        <f>IF($I68&lt;&gt;"",ROUND($E$3*F68,0),"")</f>
        <v>97</v>
      </c>
      <c r="M68" s="45"/>
      <c r="N68" s="54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</row>
    <row r="69" spans="1:78" ht="12.75">
      <c r="A69" s="9">
        <f t="shared" si="0"/>
        <v>62</v>
      </c>
      <c r="C69" s="21">
        <v>38343</v>
      </c>
      <c r="D69" s="16">
        <v>97.35</v>
      </c>
      <c r="E69" s="16">
        <v>97.98</v>
      </c>
      <c r="F69" s="16">
        <v>97.29</v>
      </c>
      <c r="G69" s="16">
        <v>97.61</v>
      </c>
      <c r="H69" s="17">
        <v>4950100</v>
      </c>
      <c r="I69" s="40">
        <v>96.93</v>
      </c>
      <c r="J69" s="36"/>
      <c r="K69" s="46">
        <f>IF($I69&lt;&gt;"",ROUND($E$3*E69,0),"")</f>
        <v>98</v>
      </c>
      <c r="L69" s="46">
        <f>IF($I69&lt;&gt;"",ROUND($E$3*F69,0),"")</f>
        <v>97</v>
      </c>
      <c r="M69" s="45"/>
      <c r="N69" s="54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</row>
    <row r="70" spans="1:78" ht="12.75">
      <c r="A70" s="9">
        <f t="shared" si="0"/>
        <v>63</v>
      </c>
      <c r="C70" s="21">
        <v>38344</v>
      </c>
      <c r="D70" s="16">
        <v>97.5</v>
      </c>
      <c r="E70" s="16">
        <v>98</v>
      </c>
      <c r="F70" s="16">
        <v>97.5</v>
      </c>
      <c r="G70" s="16">
        <v>97.72</v>
      </c>
      <c r="H70" s="17">
        <v>3590600</v>
      </c>
      <c r="I70" s="40">
        <v>97.04</v>
      </c>
      <c r="J70" s="36"/>
      <c r="K70" s="46">
        <f>IF($I70&lt;&gt;"",ROUND($E$3*E70,0),"")</f>
        <v>98</v>
      </c>
      <c r="L70" s="46">
        <f>IF($I70&lt;&gt;"",ROUND($E$3*F70,0),"")</f>
        <v>98</v>
      </c>
      <c r="M70" s="45"/>
      <c r="N70" s="54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</row>
    <row r="71" spans="1:78" ht="12.75">
      <c r="A71" s="9">
        <f t="shared" si="0"/>
        <v>64</v>
      </c>
      <c r="C71" s="21">
        <v>38348</v>
      </c>
      <c r="D71" s="16">
        <v>97.69</v>
      </c>
      <c r="E71" s="16">
        <v>97.97</v>
      </c>
      <c r="F71" s="16">
        <v>97.38</v>
      </c>
      <c r="G71" s="16">
        <v>97.5</v>
      </c>
      <c r="H71" s="17">
        <v>3262900</v>
      </c>
      <c r="I71" s="40">
        <v>96.82</v>
      </c>
      <c r="J71" s="36"/>
      <c r="K71" s="46">
        <f>IF($I71&lt;&gt;"",ROUND($E$3*E71,0),"")</f>
        <v>98</v>
      </c>
      <c r="L71" s="46">
        <f>IF($I71&lt;&gt;"",ROUND($E$3*F71,0),"")</f>
        <v>97</v>
      </c>
      <c r="M71" s="45"/>
      <c r="N71" s="54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</row>
    <row r="72" spans="1:78" ht="12.75">
      <c r="A72" s="9">
        <f t="shared" si="0"/>
        <v>65</v>
      </c>
      <c r="C72" s="21">
        <v>38349</v>
      </c>
      <c r="D72" s="16">
        <v>97.4</v>
      </c>
      <c r="E72" s="16">
        <v>98.55</v>
      </c>
      <c r="F72" s="16">
        <v>97.37</v>
      </c>
      <c r="G72" s="16">
        <v>98.3</v>
      </c>
      <c r="H72" s="17">
        <v>4336400</v>
      </c>
      <c r="I72" s="40">
        <v>97.62</v>
      </c>
      <c r="J72" s="36"/>
      <c r="K72" s="46">
        <f>IF($I72&lt;&gt;"",ROUND($E$3*E72,0),"")</f>
        <v>99</v>
      </c>
      <c r="L72" s="46">
        <f>IF($I72&lt;&gt;"",ROUND($E$3*F72,0),"")</f>
        <v>97</v>
      </c>
      <c r="M72" s="45"/>
      <c r="N72" s="54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</row>
    <row r="73" spans="1:78" ht="12.75">
      <c r="A73" s="9">
        <f t="shared" si="0"/>
        <v>66</v>
      </c>
      <c r="C73" s="21">
        <v>38350</v>
      </c>
      <c r="D73" s="16">
        <v>97.81</v>
      </c>
      <c r="E73" s="16">
        <v>98.47</v>
      </c>
      <c r="F73" s="16">
        <v>97.8</v>
      </c>
      <c r="G73" s="16">
        <v>98.18</v>
      </c>
      <c r="H73" s="17">
        <v>3296300</v>
      </c>
      <c r="I73" s="40">
        <v>97.5</v>
      </c>
      <c r="J73" s="36"/>
      <c r="K73" s="46">
        <f>IF($I73&lt;&gt;"",ROUND($E$3*E73,0),"")</f>
        <v>98</v>
      </c>
      <c r="L73" s="46">
        <f>IF($I73&lt;&gt;"",ROUND($E$3*F73,0),"")</f>
        <v>98</v>
      </c>
      <c r="M73" s="45"/>
      <c r="N73" s="54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</row>
    <row r="74" spans="1:78" ht="12.75">
      <c r="A74" s="9">
        <f aca="true" t="shared" si="1" ref="A74:A137">1+A73</f>
        <v>67</v>
      </c>
      <c r="C74" s="21">
        <v>38351</v>
      </c>
      <c r="D74" s="16">
        <v>98.1</v>
      </c>
      <c r="E74" s="16">
        <v>99</v>
      </c>
      <c r="F74" s="16">
        <v>98.07</v>
      </c>
      <c r="G74" s="16">
        <v>98.3</v>
      </c>
      <c r="H74" s="17">
        <v>3812400</v>
      </c>
      <c r="I74" s="40">
        <v>97.62</v>
      </c>
      <c r="J74" s="36"/>
      <c r="K74" s="46">
        <f>IF($I74&lt;&gt;"",ROUND($E$3*E74,0),"")</f>
        <v>99</v>
      </c>
      <c r="L74" s="46">
        <f>IF($I74&lt;&gt;"",ROUND($E$3*F74,0),"")</f>
        <v>98</v>
      </c>
      <c r="M74" s="45"/>
      <c r="N74" s="54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</row>
    <row r="75" spans="1:78" ht="12.75">
      <c r="A75" s="9">
        <f t="shared" si="1"/>
        <v>68</v>
      </c>
      <c r="C75" s="21">
        <v>38352</v>
      </c>
      <c r="D75" s="16">
        <v>98.6</v>
      </c>
      <c r="E75" s="16">
        <v>98.91</v>
      </c>
      <c r="F75" s="16">
        <v>98.49</v>
      </c>
      <c r="G75" s="16">
        <v>98.58</v>
      </c>
      <c r="H75" s="17">
        <v>2793200</v>
      </c>
      <c r="I75" s="40">
        <v>97.9</v>
      </c>
      <c r="J75" s="36"/>
      <c r="K75" s="46">
        <f>IF($I75&lt;&gt;"",ROUND($E$3*E75,0),"")</f>
        <v>99</v>
      </c>
      <c r="L75" s="46">
        <f>IF($I75&lt;&gt;"",ROUND($E$3*F75,0),"")</f>
        <v>98</v>
      </c>
      <c r="M75" s="45"/>
      <c r="N75" s="54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</row>
    <row r="76" spans="1:78" ht="12.75">
      <c r="A76" s="9">
        <f t="shared" si="1"/>
        <v>69</v>
      </c>
      <c r="C76" s="21">
        <v>38355</v>
      </c>
      <c r="D76" s="16">
        <v>98.97</v>
      </c>
      <c r="E76" s="16">
        <v>99.1</v>
      </c>
      <c r="F76" s="16">
        <v>97.25</v>
      </c>
      <c r="G76" s="16">
        <v>97.75</v>
      </c>
      <c r="H76" s="17">
        <v>5295200</v>
      </c>
      <c r="I76" s="40">
        <v>97.07</v>
      </c>
      <c r="J76" s="36"/>
      <c r="K76" s="46">
        <f>IF($I76&lt;&gt;"",ROUND($E$3*E76,0),"")</f>
        <v>99</v>
      </c>
      <c r="L76" s="46">
        <f>IF($I76&lt;&gt;"",ROUND($E$3*F76,0),"")</f>
        <v>97</v>
      </c>
      <c r="M76" s="45"/>
      <c r="N76" s="54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</row>
    <row r="77" spans="1:78" ht="12.75">
      <c r="A77" s="9">
        <f t="shared" si="1"/>
        <v>70</v>
      </c>
      <c r="C77" s="21">
        <v>38356</v>
      </c>
      <c r="D77" s="16">
        <v>97.74</v>
      </c>
      <c r="E77" s="16">
        <v>98.42</v>
      </c>
      <c r="F77" s="16">
        <v>96.52</v>
      </c>
      <c r="G77" s="16">
        <v>96.7</v>
      </c>
      <c r="H77" s="17">
        <v>5711000</v>
      </c>
      <c r="I77" s="40">
        <v>96.03</v>
      </c>
      <c r="J77" s="36"/>
      <c r="K77" s="46">
        <f>IF($I77&lt;&gt;"",ROUND($E$3*E77,0),"")</f>
        <v>98</v>
      </c>
      <c r="L77" s="46">
        <f>IF($I77&lt;&gt;"",ROUND($E$3*F77,0),"")</f>
        <v>97</v>
      </c>
      <c r="M77" s="45"/>
      <c r="N77" s="54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</row>
    <row r="78" spans="1:78" ht="12.75">
      <c r="A78" s="9">
        <f t="shared" si="1"/>
        <v>71</v>
      </c>
      <c r="C78" s="21">
        <v>38357</v>
      </c>
      <c r="D78" s="16">
        <v>96.6</v>
      </c>
      <c r="E78" s="16">
        <v>97.83</v>
      </c>
      <c r="F78" s="16">
        <v>96.4</v>
      </c>
      <c r="G78" s="16">
        <v>96.5</v>
      </c>
      <c r="H78" s="17">
        <v>5646700</v>
      </c>
      <c r="I78" s="40">
        <v>95.83</v>
      </c>
      <c r="J78" s="36"/>
      <c r="K78" s="46">
        <f>IF($I78&lt;&gt;"",ROUND($E$3*E78,0),"")</f>
        <v>98</v>
      </c>
      <c r="L78" s="46">
        <f>IF($I78&lt;&gt;"",ROUND($E$3*F78,0),"")</f>
        <v>96</v>
      </c>
      <c r="M78" s="45"/>
      <c r="N78" s="54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</row>
    <row r="79" spans="1:78" ht="12.75">
      <c r="A79" s="9">
        <f t="shared" si="1"/>
        <v>72</v>
      </c>
      <c r="C79" s="21">
        <v>38358</v>
      </c>
      <c r="D79" s="16">
        <v>96.54</v>
      </c>
      <c r="E79" s="16">
        <v>96.98</v>
      </c>
      <c r="F79" s="16">
        <v>96.05</v>
      </c>
      <c r="G79" s="16">
        <v>96.2</v>
      </c>
      <c r="H79" s="17">
        <v>4561700</v>
      </c>
      <c r="I79" s="40">
        <v>95.53</v>
      </c>
      <c r="J79" s="36"/>
      <c r="K79" s="46">
        <f>IF($I79&lt;&gt;"",ROUND($E$3*E79,0),"")</f>
        <v>97</v>
      </c>
      <c r="L79" s="46">
        <f>IF($I79&lt;&gt;"",ROUND($E$3*F79,0),"")</f>
        <v>96</v>
      </c>
      <c r="M79" s="45"/>
      <c r="N79" s="54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</row>
    <row r="80" spans="1:78" ht="12.75">
      <c r="A80" s="9">
        <f t="shared" si="1"/>
        <v>73</v>
      </c>
      <c r="C80" s="21">
        <v>38359</v>
      </c>
      <c r="D80" s="16">
        <v>96.5</v>
      </c>
      <c r="E80" s="16">
        <v>96.8</v>
      </c>
      <c r="F80" s="16">
        <v>95.47</v>
      </c>
      <c r="G80" s="16">
        <v>95.78</v>
      </c>
      <c r="H80" s="17">
        <v>6200700</v>
      </c>
      <c r="I80" s="40">
        <v>95.12</v>
      </c>
      <c r="J80" s="36"/>
      <c r="K80" s="46">
        <f>IF($I80&lt;&gt;"",ROUND($E$3*E80,0),"")</f>
        <v>97</v>
      </c>
      <c r="L80" s="46">
        <f>IF($I80&lt;&gt;"",ROUND($E$3*F80,0),"")</f>
        <v>95</v>
      </c>
      <c r="M80" s="45"/>
      <c r="N80" s="54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</row>
    <row r="81" spans="1:78" ht="12.75">
      <c r="A81" s="9">
        <f t="shared" si="1"/>
        <v>74</v>
      </c>
      <c r="C81" s="21">
        <v>38362</v>
      </c>
      <c r="D81" s="16">
        <v>95.78</v>
      </c>
      <c r="E81" s="16">
        <v>96.09</v>
      </c>
      <c r="F81" s="16">
        <v>95.24</v>
      </c>
      <c r="G81" s="16">
        <v>95.68</v>
      </c>
      <c r="H81" s="17">
        <v>4625100</v>
      </c>
      <c r="I81" s="40">
        <v>95.02</v>
      </c>
      <c r="J81" s="36"/>
      <c r="K81" s="46">
        <f>IF($I81&lt;&gt;"",ROUND($E$3*E81,0),"")</f>
        <v>96</v>
      </c>
      <c r="L81" s="46">
        <f>IF($I81&lt;&gt;"",ROUND($E$3*F81,0),"")</f>
        <v>95</v>
      </c>
      <c r="M81" s="45"/>
      <c r="N81" s="54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</row>
    <row r="82" spans="1:78" ht="12.75">
      <c r="A82" s="9">
        <f t="shared" si="1"/>
        <v>75</v>
      </c>
      <c r="C82" s="21">
        <v>38363</v>
      </c>
      <c r="D82" s="16">
        <v>95.68</v>
      </c>
      <c r="E82" s="16">
        <v>95.79</v>
      </c>
      <c r="F82" s="16">
        <v>94.71</v>
      </c>
      <c r="G82" s="16">
        <v>95</v>
      </c>
      <c r="H82" s="17">
        <v>4746400</v>
      </c>
      <c r="I82" s="40">
        <v>94.34</v>
      </c>
      <c r="J82" s="36"/>
      <c r="K82" s="46">
        <f>IF($I82&lt;&gt;"",ROUND($E$3*E82,0),"")</f>
        <v>96</v>
      </c>
      <c r="L82" s="46">
        <f>IF($I82&lt;&gt;"",ROUND($E$3*F82,0),"")</f>
        <v>95</v>
      </c>
      <c r="M82" s="45"/>
      <c r="N82" s="54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</row>
    <row r="83" spans="1:78" ht="12.75">
      <c r="A83" s="9">
        <f t="shared" si="1"/>
        <v>76</v>
      </c>
      <c r="C83" s="21">
        <v>38364</v>
      </c>
      <c r="D83" s="16">
        <v>95</v>
      </c>
      <c r="E83" s="16">
        <v>95.28</v>
      </c>
      <c r="F83" s="16">
        <v>94.06</v>
      </c>
      <c r="G83" s="16">
        <v>95.21</v>
      </c>
      <c r="H83" s="17">
        <v>5828600</v>
      </c>
      <c r="I83" s="40">
        <v>94.55</v>
      </c>
      <c r="J83" s="36"/>
      <c r="K83" s="46">
        <f>IF($I83&lt;&gt;"",ROUND($E$3*E83,0),"")</f>
        <v>95</v>
      </c>
      <c r="L83" s="46">
        <f>IF($I83&lt;&gt;"",ROUND($E$3*F83,0),"")</f>
        <v>94</v>
      </c>
      <c r="M83" s="45"/>
      <c r="N83" s="54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</row>
    <row r="84" spans="1:78" ht="12.75">
      <c r="A84" s="9">
        <f t="shared" si="1"/>
        <v>77</v>
      </c>
      <c r="C84" s="21">
        <v>38365</v>
      </c>
      <c r="D84" s="16">
        <v>95.39</v>
      </c>
      <c r="E84" s="16">
        <v>96.2</v>
      </c>
      <c r="F84" s="16">
        <v>93.7</v>
      </c>
      <c r="G84" s="16">
        <v>94.45</v>
      </c>
      <c r="H84" s="17">
        <v>5339400</v>
      </c>
      <c r="I84" s="40">
        <v>93.79</v>
      </c>
      <c r="J84" s="36"/>
      <c r="K84" s="46">
        <f>IF($I84&lt;&gt;"",ROUND($E$3*E84,0),"")</f>
        <v>96</v>
      </c>
      <c r="L84" s="46">
        <f>IF($I84&lt;&gt;"",ROUND($E$3*F84,0),"")</f>
        <v>94</v>
      </c>
      <c r="M84" s="45"/>
      <c r="N84" s="54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</row>
    <row r="85" spans="1:78" ht="12.75">
      <c r="A85" s="9">
        <f t="shared" si="1"/>
        <v>78</v>
      </c>
      <c r="C85" s="21">
        <v>38366</v>
      </c>
      <c r="D85" s="16">
        <v>94.01</v>
      </c>
      <c r="E85" s="16">
        <v>94.25</v>
      </c>
      <c r="F85" s="16">
        <v>93.55</v>
      </c>
      <c r="G85" s="16">
        <v>94.1</v>
      </c>
      <c r="H85" s="17">
        <v>5520800</v>
      </c>
      <c r="I85" s="40">
        <v>93.45</v>
      </c>
      <c r="J85" s="36"/>
      <c r="K85" s="46">
        <f>IF($I85&lt;&gt;"",ROUND($E$3*E85,0),"")</f>
        <v>94</v>
      </c>
      <c r="L85" s="46">
        <f>IF($I85&lt;&gt;"",ROUND($E$3*F85,0),"")</f>
        <v>94</v>
      </c>
      <c r="M85" s="45"/>
      <c r="N85" s="54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</row>
    <row r="86" spans="1:78" ht="12.75">
      <c r="A86" s="9">
        <f t="shared" si="1"/>
        <v>79</v>
      </c>
      <c r="C86" s="21">
        <v>38370</v>
      </c>
      <c r="D86" s="16">
        <v>93.65</v>
      </c>
      <c r="E86" s="16">
        <v>95.34</v>
      </c>
      <c r="F86" s="16">
        <v>93.62</v>
      </c>
      <c r="G86" s="16">
        <v>94.9</v>
      </c>
      <c r="H86" s="17">
        <v>8492100</v>
      </c>
      <c r="I86" s="40">
        <v>94.24</v>
      </c>
      <c r="J86" s="36"/>
      <c r="K86" s="46">
        <f>IF($I86&lt;&gt;"",ROUND($E$3*E86,0),"")</f>
        <v>95</v>
      </c>
      <c r="L86" s="46">
        <f>IF($I86&lt;&gt;"",ROUND($E$3*F86,0),"")</f>
        <v>94</v>
      </c>
      <c r="M86" s="45"/>
      <c r="N86" s="54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</row>
    <row r="87" spans="1:78" ht="12.75">
      <c r="A87" s="9">
        <f t="shared" si="1"/>
        <v>80</v>
      </c>
      <c r="C87" s="21">
        <v>38371</v>
      </c>
      <c r="D87" s="16">
        <v>94.95</v>
      </c>
      <c r="E87" s="16">
        <v>95.15</v>
      </c>
      <c r="F87" s="16">
        <v>92.93</v>
      </c>
      <c r="G87" s="16">
        <v>93.1</v>
      </c>
      <c r="H87" s="17">
        <v>7352700</v>
      </c>
      <c r="I87" s="40">
        <v>92.45</v>
      </c>
      <c r="J87" s="36"/>
      <c r="K87" s="46">
        <f>IF($I87&lt;&gt;"",ROUND($E$3*E87,0),"")</f>
        <v>95</v>
      </c>
      <c r="L87" s="46">
        <f>IF($I87&lt;&gt;"",ROUND($E$3*F87,0),"")</f>
        <v>93</v>
      </c>
      <c r="M87" s="45"/>
      <c r="N87" s="54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</row>
    <row r="88" spans="1:78" ht="12.75">
      <c r="A88" s="9">
        <f t="shared" si="1"/>
        <v>81</v>
      </c>
      <c r="C88" s="21">
        <v>38372</v>
      </c>
      <c r="D88" s="16">
        <v>92.61</v>
      </c>
      <c r="E88" s="16">
        <v>93.84</v>
      </c>
      <c r="F88" s="16">
        <v>92.6</v>
      </c>
      <c r="G88" s="16">
        <v>93</v>
      </c>
      <c r="H88" s="17">
        <v>5708600</v>
      </c>
      <c r="I88" s="40">
        <v>92.35</v>
      </c>
      <c r="J88" s="36"/>
      <c r="K88" s="46">
        <f>IF($I88&lt;&gt;"",ROUND($E$3*E88,0),"")</f>
        <v>94</v>
      </c>
      <c r="L88" s="46">
        <f>IF($I88&lt;&gt;"",ROUND($E$3*F88,0),"")</f>
        <v>93</v>
      </c>
      <c r="M88" s="45"/>
      <c r="N88" s="54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</row>
    <row r="89" spans="1:78" ht="12.75">
      <c r="A89" s="9">
        <f t="shared" si="1"/>
        <v>82</v>
      </c>
      <c r="C89" s="21">
        <v>38373</v>
      </c>
      <c r="D89" s="16">
        <v>93</v>
      </c>
      <c r="E89" s="16">
        <v>93.3</v>
      </c>
      <c r="F89" s="16">
        <v>92.23</v>
      </c>
      <c r="G89" s="16">
        <v>92.38</v>
      </c>
      <c r="H89" s="17">
        <v>7002600</v>
      </c>
      <c r="I89" s="40">
        <v>91.74</v>
      </c>
      <c r="J89" s="36"/>
      <c r="K89" s="46">
        <f>IF($I89&lt;&gt;"",ROUND($E$3*E89,0),"")</f>
        <v>93</v>
      </c>
      <c r="L89" s="46">
        <f>IF($I89&lt;&gt;"",ROUND($E$3*F89,0),"")</f>
        <v>92</v>
      </c>
      <c r="M89" s="45"/>
      <c r="N89" s="54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</row>
    <row r="90" spans="1:78" ht="12.75">
      <c r="A90" s="9">
        <f t="shared" si="1"/>
        <v>83</v>
      </c>
      <c r="C90" s="21">
        <v>38376</v>
      </c>
      <c r="D90" s="16">
        <v>92.7</v>
      </c>
      <c r="E90" s="16">
        <v>92.85</v>
      </c>
      <c r="F90" s="16">
        <v>91.76</v>
      </c>
      <c r="G90" s="16">
        <v>91.79</v>
      </c>
      <c r="H90" s="17">
        <v>6537300</v>
      </c>
      <c r="I90" s="40">
        <v>91.15</v>
      </c>
      <c r="J90" s="36"/>
      <c r="K90" s="46">
        <f>IF($I90&lt;&gt;"",ROUND($E$3*E90,0),"")</f>
        <v>93</v>
      </c>
      <c r="L90" s="46">
        <f>IF($I90&lt;&gt;"",ROUND($E$3*F90,0),"")</f>
        <v>92</v>
      </c>
      <c r="M90" s="45"/>
      <c r="N90" s="54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</row>
    <row r="91" spans="1:78" ht="12.75">
      <c r="A91" s="9">
        <f t="shared" si="1"/>
        <v>84</v>
      </c>
      <c r="C91" s="21">
        <v>38377</v>
      </c>
      <c r="D91" s="16">
        <v>91.98</v>
      </c>
      <c r="E91" s="16">
        <v>92.59</v>
      </c>
      <c r="F91" s="16">
        <v>91.95</v>
      </c>
      <c r="G91" s="16">
        <v>92.19</v>
      </c>
      <c r="H91" s="17">
        <v>5070700</v>
      </c>
      <c r="I91" s="40">
        <v>91.55</v>
      </c>
      <c r="J91" s="36"/>
      <c r="K91" s="46">
        <f>IF($I91&lt;&gt;"",ROUND($E$3*E91,0),"")</f>
        <v>93</v>
      </c>
      <c r="L91" s="46">
        <f>IF($I91&lt;&gt;"",ROUND($E$3*F91,0),"")</f>
        <v>92</v>
      </c>
      <c r="M91" s="45"/>
      <c r="N91" s="54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</row>
    <row r="92" spans="1:78" ht="12.75">
      <c r="A92" s="9">
        <f t="shared" si="1"/>
        <v>85</v>
      </c>
      <c r="C92" s="21">
        <v>38378</v>
      </c>
      <c r="D92" s="16">
        <v>92.3</v>
      </c>
      <c r="E92" s="16">
        <v>92.87</v>
      </c>
      <c r="F92" s="16">
        <v>91.94</v>
      </c>
      <c r="G92" s="16">
        <v>91.95</v>
      </c>
      <c r="H92" s="17">
        <v>5352000</v>
      </c>
      <c r="I92" s="40">
        <v>91.31</v>
      </c>
      <c r="J92" s="36"/>
      <c r="K92" s="46">
        <f>IF($I92&lt;&gt;"",ROUND($E$3*E92,0),"")</f>
        <v>93</v>
      </c>
      <c r="L92" s="46">
        <f>IF($I92&lt;&gt;"",ROUND($E$3*F92,0),"")</f>
        <v>92</v>
      </c>
      <c r="M92" s="45"/>
      <c r="N92" s="54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</row>
    <row r="93" spans="1:78" ht="12.75">
      <c r="A93" s="9">
        <f t="shared" si="1"/>
        <v>86</v>
      </c>
      <c r="C93" s="21">
        <v>38379</v>
      </c>
      <c r="D93" s="16">
        <v>91.5</v>
      </c>
      <c r="E93" s="16">
        <v>92.22</v>
      </c>
      <c r="F93" s="16">
        <v>91.44</v>
      </c>
      <c r="G93" s="16">
        <v>91.98</v>
      </c>
      <c r="H93" s="17">
        <v>4746900</v>
      </c>
      <c r="I93" s="40">
        <v>91.34</v>
      </c>
      <c r="J93" s="36"/>
      <c r="K93" s="46">
        <f>IF($I93&lt;&gt;"",ROUND($E$3*E93,0),"")</f>
        <v>92</v>
      </c>
      <c r="L93" s="46">
        <f>IF($I93&lt;&gt;"",ROUND($E$3*F93,0),"")</f>
        <v>91</v>
      </c>
      <c r="M93" s="45"/>
      <c r="N93" s="54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</row>
    <row r="94" spans="1:78" ht="12.75">
      <c r="A94" s="9">
        <f t="shared" si="1"/>
        <v>87</v>
      </c>
      <c r="C94" s="21">
        <v>38380</v>
      </c>
      <c r="D94" s="16">
        <v>92.68</v>
      </c>
      <c r="E94" s="16">
        <v>93.59</v>
      </c>
      <c r="F94" s="16">
        <v>92.48</v>
      </c>
      <c r="G94" s="16">
        <v>92.89</v>
      </c>
      <c r="H94" s="17">
        <v>5960600</v>
      </c>
      <c r="I94" s="40">
        <v>92.25</v>
      </c>
      <c r="J94" s="36"/>
      <c r="K94" s="46">
        <f>IF($I94&lt;&gt;"",ROUND($E$3*E94,0),"")</f>
        <v>94</v>
      </c>
      <c r="L94" s="46">
        <f>IF($I94&lt;&gt;"",ROUND($E$3*F94,0),"")</f>
        <v>92</v>
      </c>
      <c r="M94" s="45"/>
      <c r="N94" s="54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</row>
    <row r="95" spans="1:78" ht="12.75">
      <c r="A95" s="9">
        <f t="shared" si="1"/>
        <v>88</v>
      </c>
      <c r="C95" s="21">
        <v>38383</v>
      </c>
      <c r="D95" s="16">
        <v>93.65</v>
      </c>
      <c r="E95" s="16">
        <v>93.95</v>
      </c>
      <c r="F95" s="16">
        <v>93.05</v>
      </c>
      <c r="G95" s="16">
        <v>93.42</v>
      </c>
      <c r="H95" s="17">
        <v>4759900</v>
      </c>
      <c r="I95" s="40">
        <v>92.77</v>
      </c>
      <c r="J95" s="36"/>
      <c r="K95" s="46">
        <f>IF($I95&lt;&gt;"",ROUND($E$3*E95,0),"")</f>
        <v>94</v>
      </c>
      <c r="L95" s="46">
        <f>IF($I95&lt;&gt;"",ROUND($E$3*F95,0),"")</f>
        <v>93</v>
      </c>
      <c r="M95" s="45"/>
      <c r="N95" s="54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</row>
    <row r="96" spans="1:78" ht="12.75">
      <c r="A96" s="9">
        <f t="shared" si="1"/>
        <v>89</v>
      </c>
      <c r="C96" s="21">
        <v>38384</v>
      </c>
      <c r="D96" s="16">
        <v>93.67</v>
      </c>
      <c r="E96" s="16">
        <v>94</v>
      </c>
      <c r="F96" s="16">
        <v>93.37</v>
      </c>
      <c r="G96" s="16">
        <v>93.86</v>
      </c>
      <c r="H96" s="17">
        <v>3637400</v>
      </c>
      <c r="I96" s="40">
        <v>93.21</v>
      </c>
      <c r="J96" s="36"/>
      <c r="K96" s="46">
        <f>IF($I96&lt;&gt;"",ROUND($E$3*E96,0),"")</f>
        <v>94</v>
      </c>
      <c r="L96" s="46">
        <f>IF($I96&lt;&gt;"",ROUND($E$3*F96,0),"")</f>
        <v>93</v>
      </c>
      <c r="M96" s="45"/>
      <c r="N96" s="54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</row>
    <row r="97" spans="1:78" ht="12.75">
      <c r="A97" s="9">
        <f t="shared" si="1"/>
        <v>90</v>
      </c>
      <c r="C97" s="21">
        <v>38385</v>
      </c>
      <c r="D97" s="16">
        <v>93.78</v>
      </c>
      <c r="E97" s="16">
        <v>94.35</v>
      </c>
      <c r="F97" s="16">
        <v>93.63</v>
      </c>
      <c r="G97" s="16">
        <v>94.3</v>
      </c>
      <c r="H97" s="17">
        <v>3597400</v>
      </c>
      <c r="I97" s="40">
        <v>93.65</v>
      </c>
      <c r="J97" s="36"/>
      <c r="K97" s="46">
        <f>IF($I97&lt;&gt;"",ROUND($E$3*E97,0),"")</f>
        <v>94</v>
      </c>
      <c r="L97" s="46">
        <f>IF($I97&lt;&gt;"",ROUND($E$3*F97,0),"")</f>
        <v>94</v>
      </c>
      <c r="M97" s="45"/>
      <c r="N97" s="54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</row>
    <row r="98" spans="1:78" ht="12.75">
      <c r="A98" s="9">
        <f t="shared" si="1"/>
        <v>91</v>
      </c>
      <c r="C98" s="21">
        <v>38386</v>
      </c>
      <c r="D98" s="16">
        <v>93.87</v>
      </c>
      <c r="E98" s="16">
        <v>93.94</v>
      </c>
      <c r="F98" s="16">
        <v>93.06</v>
      </c>
      <c r="G98" s="16">
        <v>93.54</v>
      </c>
      <c r="H98" s="17">
        <v>3928700</v>
      </c>
      <c r="I98" s="40">
        <v>92.89</v>
      </c>
      <c r="J98" s="36"/>
      <c r="K98" s="46">
        <f>IF($I98&lt;&gt;"",ROUND($E$3*E98,0),"")</f>
        <v>94</v>
      </c>
      <c r="L98" s="46">
        <f>IF($I98&lt;&gt;"",ROUND($E$3*F98,0),"")</f>
        <v>93</v>
      </c>
      <c r="M98" s="45"/>
      <c r="N98" s="54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</row>
    <row r="99" spans="1:78" ht="12.75">
      <c r="A99" s="9">
        <f t="shared" si="1"/>
        <v>92</v>
      </c>
      <c r="C99" s="21">
        <v>38387</v>
      </c>
      <c r="D99" s="16">
        <v>93.01</v>
      </c>
      <c r="E99" s="16">
        <v>94.74</v>
      </c>
      <c r="F99" s="16">
        <v>93</v>
      </c>
      <c r="G99" s="16">
        <v>94.51</v>
      </c>
      <c r="H99" s="17">
        <v>3807600</v>
      </c>
      <c r="I99" s="40">
        <v>93.85</v>
      </c>
      <c r="J99" s="36"/>
      <c r="K99" s="46">
        <f>IF($I99&lt;&gt;"",ROUND($E$3*E99,0),"")</f>
        <v>95</v>
      </c>
      <c r="L99" s="46">
        <f>IF($I99&lt;&gt;"",ROUND($E$3*F99,0),"")</f>
        <v>93</v>
      </c>
      <c r="M99" s="45"/>
      <c r="N99" s="54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</row>
    <row r="100" spans="1:78" ht="12.75">
      <c r="A100" s="9">
        <f t="shared" si="1"/>
        <v>93</v>
      </c>
      <c r="C100" s="21">
        <v>38390</v>
      </c>
      <c r="D100" s="16">
        <v>94.35</v>
      </c>
      <c r="E100" s="16">
        <v>94.9</v>
      </c>
      <c r="F100" s="16">
        <v>94.33</v>
      </c>
      <c r="G100" s="16">
        <v>94.53</v>
      </c>
      <c r="H100" s="17">
        <v>2837800</v>
      </c>
      <c r="I100" s="40">
        <v>93.87</v>
      </c>
      <c r="J100" s="36"/>
      <c r="K100" s="46">
        <f>IF($I100&lt;&gt;"",ROUND($E$3*E100,0),"")</f>
        <v>95</v>
      </c>
      <c r="L100" s="46">
        <f>IF($I100&lt;&gt;"",ROUND($E$3*F100,0),"")</f>
        <v>94</v>
      </c>
      <c r="M100" s="45"/>
      <c r="N100" s="54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</row>
    <row r="101" spans="1:78" ht="12.75">
      <c r="A101" s="9">
        <f t="shared" si="1"/>
        <v>94</v>
      </c>
      <c r="C101" s="21">
        <v>38391</v>
      </c>
      <c r="D101" s="16">
        <v>94.21</v>
      </c>
      <c r="E101" s="16">
        <v>94.64</v>
      </c>
      <c r="F101" s="16">
        <v>94.13</v>
      </c>
      <c r="G101" s="16">
        <v>94.13</v>
      </c>
      <c r="H101" s="17">
        <v>3541100</v>
      </c>
      <c r="I101" s="40">
        <v>93.66</v>
      </c>
      <c r="J101" s="36"/>
      <c r="K101" s="46">
        <f>IF($I101&lt;&gt;"",ROUND($E$3*E101,0),"")</f>
        <v>95</v>
      </c>
      <c r="L101" s="46">
        <f>IF($I101&lt;&gt;"",ROUND($E$3*F101,0),"")</f>
        <v>94</v>
      </c>
      <c r="M101" s="45"/>
      <c r="N101" s="54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</row>
    <row r="102" spans="1:78" ht="12.75">
      <c r="A102" s="9">
        <f t="shared" si="1"/>
        <v>95</v>
      </c>
      <c r="C102" s="21">
        <v>38392</v>
      </c>
      <c r="D102" s="16">
        <v>94.14</v>
      </c>
      <c r="E102" s="16">
        <v>94.83</v>
      </c>
      <c r="F102" s="16">
        <v>92.54</v>
      </c>
      <c r="G102" s="16">
        <v>92.7</v>
      </c>
      <c r="H102" s="17">
        <v>5657100</v>
      </c>
      <c r="I102" s="40">
        <v>92.23</v>
      </c>
      <c r="J102" s="36"/>
      <c r="K102" s="46">
        <f>IF($I102&lt;&gt;"",ROUND($E$3*E102,0),"")</f>
        <v>95</v>
      </c>
      <c r="L102" s="46">
        <f>IF($I102&lt;&gt;"",ROUND($E$3*F102,0),"")</f>
        <v>93</v>
      </c>
      <c r="M102" s="45"/>
      <c r="N102" s="54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</row>
    <row r="103" spans="1:78" ht="12.75">
      <c r="A103" s="9">
        <f t="shared" si="1"/>
        <v>96</v>
      </c>
      <c r="C103" s="21">
        <v>38393</v>
      </c>
      <c r="D103" s="16">
        <v>92.95</v>
      </c>
      <c r="E103" s="16">
        <v>93.1</v>
      </c>
      <c r="F103" s="16">
        <v>92.3</v>
      </c>
      <c r="G103" s="16">
        <v>92.76</v>
      </c>
      <c r="H103" s="17">
        <v>4838400</v>
      </c>
      <c r="I103" s="40">
        <v>92.29</v>
      </c>
      <c r="J103" s="36"/>
      <c r="K103" s="46">
        <f>IF($I103&lt;&gt;"",ROUND($E$3*E103,0),"")</f>
        <v>93</v>
      </c>
      <c r="L103" s="46">
        <f>IF($I103&lt;&gt;"",ROUND($E$3*F103,0),"")</f>
        <v>92</v>
      </c>
      <c r="M103" s="45"/>
      <c r="N103" s="54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</row>
    <row r="104" spans="1:78" ht="12.75">
      <c r="A104" s="9">
        <f t="shared" si="1"/>
        <v>97</v>
      </c>
      <c r="C104" s="21">
        <v>38394</v>
      </c>
      <c r="D104" s="16">
        <v>92.7</v>
      </c>
      <c r="E104" s="16">
        <v>93.97</v>
      </c>
      <c r="F104" s="16">
        <v>92.5</v>
      </c>
      <c r="G104" s="16">
        <v>93.3</v>
      </c>
      <c r="H104" s="17">
        <v>4229300</v>
      </c>
      <c r="I104" s="40">
        <v>92.83</v>
      </c>
      <c r="J104" s="36"/>
      <c r="K104" s="46">
        <f>IF($I104&lt;&gt;"",ROUND($E$3*E104,0),"")</f>
        <v>94</v>
      </c>
      <c r="L104" s="46">
        <f>IF($I104&lt;&gt;"",ROUND($E$3*F104,0),"")</f>
        <v>93</v>
      </c>
      <c r="M104" s="45"/>
      <c r="N104" s="54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</row>
    <row r="105" spans="1:78" ht="12.75">
      <c r="A105" s="9">
        <f t="shared" si="1"/>
        <v>98</v>
      </c>
      <c r="C105" s="21">
        <v>38397</v>
      </c>
      <c r="D105" s="16">
        <v>93.16</v>
      </c>
      <c r="E105" s="16">
        <v>94.02</v>
      </c>
      <c r="F105" s="16">
        <v>93.16</v>
      </c>
      <c r="G105" s="16">
        <v>93.57</v>
      </c>
      <c r="H105" s="17">
        <v>2868800</v>
      </c>
      <c r="I105" s="40">
        <v>93.1</v>
      </c>
      <c r="J105" s="36"/>
      <c r="K105" s="46">
        <f>IF($I105&lt;&gt;"",ROUND($E$3*E105,0),"")</f>
        <v>94</v>
      </c>
      <c r="L105" s="46">
        <f>IF($I105&lt;&gt;"",ROUND($E$3*F105,0),"")</f>
        <v>93</v>
      </c>
      <c r="M105" s="45"/>
      <c r="N105" s="54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</row>
    <row r="106" spans="1:78" ht="12.75">
      <c r="A106" s="9">
        <f t="shared" si="1"/>
        <v>99</v>
      </c>
      <c r="C106" s="21">
        <v>38398</v>
      </c>
      <c r="D106" s="16">
        <v>93.5</v>
      </c>
      <c r="E106" s="16">
        <v>94.67</v>
      </c>
      <c r="F106" s="16">
        <v>93.48</v>
      </c>
      <c r="G106" s="16">
        <v>94.33</v>
      </c>
      <c r="H106" s="17">
        <v>4148000</v>
      </c>
      <c r="I106" s="40">
        <v>93.85</v>
      </c>
      <c r="J106" s="36"/>
      <c r="K106" s="46">
        <f>IF($I106&lt;&gt;"",ROUND($E$3*E106,0),"")</f>
        <v>95</v>
      </c>
      <c r="L106" s="46">
        <f>IF($I106&lt;&gt;"",ROUND($E$3*F106,0),"")</f>
        <v>93</v>
      </c>
      <c r="M106" s="45"/>
      <c r="N106" s="54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</row>
    <row r="107" spans="1:78" ht="12.75">
      <c r="A107" s="9">
        <f t="shared" si="1"/>
        <v>100</v>
      </c>
      <c r="C107" s="21">
        <v>38399</v>
      </c>
      <c r="D107" s="16">
        <v>94.23</v>
      </c>
      <c r="E107" s="16">
        <v>94.97</v>
      </c>
      <c r="F107" s="16">
        <v>94.2</v>
      </c>
      <c r="G107" s="16">
        <v>94.62</v>
      </c>
      <c r="H107" s="17">
        <v>4466500</v>
      </c>
      <c r="I107" s="40">
        <v>94.14</v>
      </c>
      <c r="J107" s="36"/>
      <c r="K107" s="46">
        <f>IF($I107&lt;&gt;"",ROUND($E$3*E107,0),"")</f>
        <v>95</v>
      </c>
      <c r="L107" s="46">
        <f>IF($I107&lt;&gt;"",ROUND($E$3*F107,0),"")</f>
        <v>94</v>
      </c>
      <c r="M107" s="45"/>
      <c r="N107" s="54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</row>
    <row r="108" spans="1:78" ht="12.75">
      <c r="A108" s="9">
        <f t="shared" si="1"/>
        <v>101</v>
      </c>
      <c r="C108" s="21">
        <v>38400</v>
      </c>
      <c r="D108" s="16">
        <v>94.5</v>
      </c>
      <c r="E108" s="16">
        <v>94.76</v>
      </c>
      <c r="F108" s="16">
        <v>93.74</v>
      </c>
      <c r="G108" s="16">
        <v>93.75</v>
      </c>
      <c r="H108" s="17">
        <v>4254200</v>
      </c>
      <c r="I108" s="40">
        <v>93.28</v>
      </c>
      <c r="J108" s="36"/>
      <c r="K108" s="46">
        <f>IF($I108&lt;&gt;"",ROUND($E$3*E108,0),"")</f>
        <v>95</v>
      </c>
      <c r="L108" s="46">
        <f>IF($I108&lt;&gt;"",ROUND($E$3*F108,0),"")</f>
        <v>94</v>
      </c>
      <c r="M108" s="45"/>
      <c r="N108" s="54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</row>
    <row r="109" spans="1:78" ht="12.75">
      <c r="A109" s="9">
        <f t="shared" si="1"/>
        <v>102</v>
      </c>
      <c r="C109" s="21">
        <v>38401</v>
      </c>
      <c r="D109" s="16">
        <v>93.75</v>
      </c>
      <c r="E109" s="16">
        <v>94.25</v>
      </c>
      <c r="F109" s="16">
        <v>92.9</v>
      </c>
      <c r="G109" s="16">
        <v>93.27</v>
      </c>
      <c r="H109" s="17">
        <v>4265300</v>
      </c>
      <c r="I109" s="40">
        <v>92.8</v>
      </c>
      <c r="J109" s="36"/>
      <c r="K109" s="46">
        <f>IF($I109&lt;&gt;"",ROUND($E$3*E109,0),"")</f>
        <v>94</v>
      </c>
      <c r="L109" s="46">
        <f>IF($I109&lt;&gt;"",ROUND($E$3*F109,0),"")</f>
        <v>93</v>
      </c>
      <c r="M109" s="45"/>
      <c r="N109" s="54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</row>
    <row r="110" spans="1:78" ht="12.75">
      <c r="A110" s="9">
        <f t="shared" si="1"/>
        <v>103</v>
      </c>
      <c r="C110" s="21">
        <v>38405</v>
      </c>
      <c r="D110" s="16">
        <v>92.67</v>
      </c>
      <c r="E110" s="16">
        <v>93.5</v>
      </c>
      <c r="F110" s="16">
        <v>92.23</v>
      </c>
      <c r="G110" s="16">
        <v>92.32</v>
      </c>
      <c r="H110" s="17">
        <v>4825100</v>
      </c>
      <c r="I110" s="40">
        <v>91.85</v>
      </c>
      <c r="J110" s="36"/>
      <c r="K110" s="46">
        <f>IF($I110&lt;&gt;"",ROUND($E$3*E110,0),"")</f>
        <v>94</v>
      </c>
      <c r="L110" s="46">
        <f>IF($I110&lt;&gt;"",ROUND($E$3*F110,0),"")</f>
        <v>92</v>
      </c>
      <c r="M110" s="45"/>
      <c r="N110" s="54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</row>
    <row r="111" spans="1:78" ht="12.75">
      <c r="A111" s="9">
        <f t="shared" si="1"/>
        <v>104</v>
      </c>
      <c r="C111" s="21">
        <v>38406</v>
      </c>
      <c r="D111" s="16">
        <v>92.29</v>
      </c>
      <c r="E111" s="16">
        <v>92.44</v>
      </c>
      <c r="F111" s="16">
        <v>91.55</v>
      </c>
      <c r="G111" s="16">
        <v>92.1</v>
      </c>
      <c r="H111" s="17">
        <v>5622800</v>
      </c>
      <c r="I111" s="40">
        <v>91.64</v>
      </c>
      <c r="J111" s="36"/>
      <c r="K111" s="46">
        <f>IF($I111&lt;&gt;"",ROUND($E$3*E111,0),"")</f>
        <v>92</v>
      </c>
      <c r="L111" s="46">
        <f>IF($I111&lt;&gt;"",ROUND($E$3*F111,0),"")</f>
        <v>92</v>
      </c>
      <c r="M111" s="45"/>
      <c r="N111" s="54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</row>
    <row r="112" spans="1:78" ht="12.75">
      <c r="A112" s="9">
        <f t="shared" si="1"/>
        <v>105</v>
      </c>
      <c r="C112" s="21">
        <v>38407</v>
      </c>
      <c r="D112" s="16">
        <v>91.98</v>
      </c>
      <c r="E112" s="16">
        <v>93.09</v>
      </c>
      <c r="F112" s="16">
        <v>91.85</v>
      </c>
      <c r="G112" s="16">
        <v>92.64</v>
      </c>
      <c r="H112" s="17">
        <v>4153900</v>
      </c>
      <c r="I112" s="40">
        <v>92.17</v>
      </c>
      <c r="J112" s="36"/>
      <c r="K112" s="46">
        <f>IF($I112&lt;&gt;"",ROUND($E$3*E112,0),"")</f>
        <v>93</v>
      </c>
      <c r="L112" s="46">
        <f>IF($I112&lt;&gt;"",ROUND($E$3*F112,0),"")</f>
        <v>92</v>
      </c>
      <c r="M112" s="45"/>
      <c r="N112" s="54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</row>
    <row r="113" spans="1:78" ht="12.75">
      <c r="A113" s="9">
        <f t="shared" si="1"/>
        <v>106</v>
      </c>
      <c r="C113" s="21">
        <v>38408</v>
      </c>
      <c r="D113" s="16">
        <v>92.35</v>
      </c>
      <c r="E113" s="16">
        <v>92.8</v>
      </c>
      <c r="F113" s="16">
        <v>92.29</v>
      </c>
      <c r="G113" s="16">
        <v>92.8</v>
      </c>
      <c r="H113" s="17">
        <v>4078500</v>
      </c>
      <c r="I113" s="40">
        <v>92.33</v>
      </c>
      <c r="J113" s="36"/>
      <c r="K113" s="46">
        <f>IF($I113&lt;&gt;"",ROUND($E$3*E113,0),"")</f>
        <v>93</v>
      </c>
      <c r="L113" s="46">
        <f>IF($I113&lt;&gt;"",ROUND($E$3*F113,0),"")</f>
        <v>92</v>
      </c>
      <c r="M113" s="45"/>
      <c r="N113" s="54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</row>
    <row r="114" spans="1:78" ht="12.75">
      <c r="A114" s="9">
        <f t="shared" si="1"/>
        <v>107</v>
      </c>
      <c r="C114" s="21">
        <v>38411</v>
      </c>
      <c r="D114" s="16">
        <v>92.53</v>
      </c>
      <c r="E114" s="16">
        <v>92.76</v>
      </c>
      <c r="F114" s="16">
        <v>92.41</v>
      </c>
      <c r="G114" s="16">
        <v>92.58</v>
      </c>
      <c r="H114" s="17">
        <v>4949800</v>
      </c>
      <c r="I114" s="40">
        <v>92.11</v>
      </c>
      <c r="J114" s="36"/>
      <c r="K114" s="46">
        <f>IF($I114&lt;&gt;"",ROUND($E$3*E114,0),"")</f>
        <v>93</v>
      </c>
      <c r="L114" s="46">
        <f>IF($I114&lt;&gt;"",ROUND($E$3*F114,0),"")</f>
        <v>92</v>
      </c>
      <c r="M114" s="45"/>
      <c r="N114" s="54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</row>
    <row r="115" spans="1:78" ht="12.75">
      <c r="A115" s="9">
        <f t="shared" si="1"/>
        <v>108</v>
      </c>
      <c r="C115" s="21">
        <v>38412</v>
      </c>
      <c r="D115" s="16">
        <v>92.64</v>
      </c>
      <c r="E115" s="16">
        <v>93.43</v>
      </c>
      <c r="F115" s="16">
        <v>92.59</v>
      </c>
      <c r="G115" s="16">
        <v>93.3</v>
      </c>
      <c r="H115" s="17">
        <v>3819900</v>
      </c>
      <c r="I115" s="40">
        <v>92.83</v>
      </c>
      <c r="J115" s="36"/>
      <c r="K115" s="46">
        <f>IF($I115&lt;&gt;"",ROUND($E$3*E115,0),"")</f>
        <v>93</v>
      </c>
      <c r="L115" s="46">
        <f>IF($I115&lt;&gt;"",ROUND($E$3*F115,0),"")</f>
        <v>93</v>
      </c>
      <c r="M115" s="45"/>
      <c r="N115" s="54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</row>
    <row r="116" spans="1:78" ht="12.75">
      <c r="A116" s="9">
        <f t="shared" si="1"/>
        <v>109</v>
      </c>
      <c r="C116" s="21">
        <v>38413</v>
      </c>
      <c r="D116" s="16">
        <v>92.75</v>
      </c>
      <c r="E116" s="16">
        <v>93.73</v>
      </c>
      <c r="F116" s="16">
        <v>92.75</v>
      </c>
      <c r="G116" s="16">
        <v>92.92</v>
      </c>
      <c r="H116" s="17">
        <v>4467400</v>
      </c>
      <c r="I116" s="40">
        <v>92.45</v>
      </c>
      <c r="J116" s="36"/>
      <c r="K116" s="46">
        <f>IF($I116&lt;&gt;"",ROUND($E$3*E116,0),"")</f>
        <v>94</v>
      </c>
      <c r="L116" s="46">
        <f>IF($I116&lt;&gt;"",ROUND($E$3*F116,0),"")</f>
        <v>93</v>
      </c>
      <c r="M116" s="45"/>
      <c r="N116" s="54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</row>
    <row r="117" spans="1:78" ht="12.75">
      <c r="A117" s="9">
        <f t="shared" si="1"/>
        <v>110</v>
      </c>
      <c r="C117" s="21">
        <v>38414</v>
      </c>
      <c r="D117" s="16">
        <v>93.15</v>
      </c>
      <c r="E117" s="16">
        <v>93.21</v>
      </c>
      <c r="F117" s="16">
        <v>92.2</v>
      </c>
      <c r="G117" s="16">
        <v>92.41</v>
      </c>
      <c r="H117" s="17">
        <v>4037800</v>
      </c>
      <c r="I117" s="40">
        <v>91.94</v>
      </c>
      <c r="J117" s="36"/>
      <c r="K117" s="46">
        <f>IF($I117&lt;&gt;"",ROUND($E$3*E117,0),"")</f>
        <v>93</v>
      </c>
      <c r="L117" s="46">
        <f>IF($I117&lt;&gt;"",ROUND($E$3*F117,0),"")</f>
        <v>92</v>
      </c>
      <c r="M117" s="45"/>
      <c r="N117" s="54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</row>
    <row r="118" spans="1:78" ht="12.75">
      <c r="A118" s="9">
        <f t="shared" si="1"/>
        <v>111</v>
      </c>
      <c r="C118" s="21">
        <v>38415</v>
      </c>
      <c r="D118" s="16">
        <v>92.94</v>
      </c>
      <c r="E118" s="16">
        <v>93.18</v>
      </c>
      <c r="F118" s="16">
        <v>92.36</v>
      </c>
      <c r="G118" s="16">
        <v>92.37</v>
      </c>
      <c r="H118" s="17">
        <v>4754000</v>
      </c>
      <c r="I118" s="40">
        <v>91.9</v>
      </c>
      <c r="J118" s="36"/>
      <c r="K118" s="46">
        <f>IF($I118&lt;&gt;"",ROUND($E$3*E118,0),"")</f>
        <v>93</v>
      </c>
      <c r="L118" s="46">
        <f>IF($I118&lt;&gt;"",ROUND($E$3*F118,0),"")</f>
        <v>92</v>
      </c>
      <c r="M118" s="45"/>
      <c r="N118" s="54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</row>
    <row r="119" spans="1:78" ht="12.75">
      <c r="A119" s="9">
        <f t="shared" si="1"/>
        <v>112</v>
      </c>
      <c r="C119" s="21">
        <v>38418</v>
      </c>
      <c r="D119" s="16">
        <v>92.35</v>
      </c>
      <c r="E119" s="16">
        <v>92.51</v>
      </c>
      <c r="F119" s="16">
        <v>91.59</v>
      </c>
      <c r="G119" s="16">
        <v>91.6</v>
      </c>
      <c r="H119" s="17">
        <v>7046900</v>
      </c>
      <c r="I119" s="40">
        <v>91.14</v>
      </c>
      <c r="J119" s="36"/>
      <c r="K119" s="46">
        <f>IF($I119&lt;&gt;"",ROUND($E$3*E119,0),"")</f>
        <v>93</v>
      </c>
      <c r="L119" s="46">
        <f>IF($I119&lt;&gt;"",ROUND($E$3*F119,0),"")</f>
        <v>92</v>
      </c>
      <c r="M119" s="45"/>
      <c r="N119" s="54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</row>
    <row r="120" spans="1:78" ht="12.75">
      <c r="A120" s="9">
        <f t="shared" si="1"/>
        <v>113</v>
      </c>
      <c r="C120" s="21">
        <v>38419</v>
      </c>
      <c r="D120" s="16">
        <v>91.7</v>
      </c>
      <c r="E120" s="16">
        <v>92.56</v>
      </c>
      <c r="F120" s="16">
        <v>91.7</v>
      </c>
      <c r="G120" s="16">
        <v>92.13</v>
      </c>
      <c r="H120" s="17">
        <v>5087800</v>
      </c>
      <c r="I120" s="40">
        <v>91.67</v>
      </c>
      <c r="J120" s="36"/>
      <c r="K120" s="46">
        <f>IF($I120&lt;&gt;"",ROUND($E$3*E120,0),"")</f>
        <v>93</v>
      </c>
      <c r="L120" s="46">
        <f>IF($I120&lt;&gt;"",ROUND($E$3*F120,0),"")</f>
        <v>92</v>
      </c>
      <c r="M120" s="45"/>
      <c r="N120" s="54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</row>
    <row r="121" spans="1:78" ht="12.75">
      <c r="A121" s="9">
        <f t="shared" si="1"/>
        <v>114</v>
      </c>
      <c r="C121" s="21">
        <v>38420</v>
      </c>
      <c r="D121" s="16">
        <v>92.02</v>
      </c>
      <c r="E121" s="16">
        <v>93</v>
      </c>
      <c r="F121" s="16">
        <v>92.01</v>
      </c>
      <c r="G121" s="16">
        <v>92.35</v>
      </c>
      <c r="H121" s="17">
        <v>4511200</v>
      </c>
      <c r="I121" s="40">
        <v>91.88</v>
      </c>
      <c r="J121" s="36"/>
      <c r="K121" s="46">
        <f>IF($I121&lt;&gt;"",ROUND($E$3*E121,0),"")</f>
        <v>93</v>
      </c>
      <c r="L121" s="46">
        <f>IF($I121&lt;&gt;"",ROUND($E$3*F121,0),"")</f>
        <v>92</v>
      </c>
      <c r="M121" s="45"/>
      <c r="N121" s="54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</row>
    <row r="122" spans="1:78" ht="12.75">
      <c r="A122" s="9">
        <f t="shared" si="1"/>
        <v>115</v>
      </c>
      <c r="C122" s="21">
        <v>38421</v>
      </c>
      <c r="D122" s="16">
        <v>92.35</v>
      </c>
      <c r="E122" s="16">
        <v>92.8</v>
      </c>
      <c r="F122" s="16">
        <v>92.09</v>
      </c>
      <c r="G122" s="16">
        <v>92.41</v>
      </c>
      <c r="H122" s="17">
        <v>3422500</v>
      </c>
      <c r="I122" s="40">
        <v>91.94</v>
      </c>
      <c r="J122" s="36"/>
      <c r="K122" s="46">
        <f>IF($I122&lt;&gt;"",ROUND($E$3*E122,0),"")</f>
        <v>93</v>
      </c>
      <c r="L122" s="46">
        <f>IF($I122&lt;&gt;"",ROUND($E$3*F122,0),"")</f>
        <v>92</v>
      </c>
      <c r="M122" s="45"/>
      <c r="N122" s="54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</row>
    <row r="123" spans="1:78" ht="12.75">
      <c r="A123" s="9">
        <f t="shared" si="1"/>
        <v>116</v>
      </c>
      <c r="C123" s="21">
        <v>38422</v>
      </c>
      <c r="D123" s="16">
        <v>92.25</v>
      </c>
      <c r="E123" s="16">
        <v>92.41</v>
      </c>
      <c r="F123" s="16">
        <v>91.2</v>
      </c>
      <c r="G123" s="16">
        <v>91.51</v>
      </c>
      <c r="H123" s="17">
        <v>4494300</v>
      </c>
      <c r="I123" s="40">
        <v>91.05</v>
      </c>
      <c r="J123" s="36"/>
      <c r="K123" s="46">
        <f>IF($I123&lt;&gt;"",ROUND($E$3*E123,0),"")</f>
        <v>92</v>
      </c>
      <c r="L123" s="46">
        <f>IF($I123&lt;&gt;"",ROUND($E$3*F123,0),"")</f>
        <v>91</v>
      </c>
      <c r="M123" s="45"/>
      <c r="N123" s="54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</row>
    <row r="124" spans="1:78" ht="12.75">
      <c r="A124" s="9">
        <f t="shared" si="1"/>
        <v>117</v>
      </c>
      <c r="C124" s="21">
        <v>38425</v>
      </c>
      <c r="D124" s="16">
        <v>91.5</v>
      </c>
      <c r="E124" s="16">
        <v>92.04</v>
      </c>
      <c r="F124" s="16">
        <v>91.5</v>
      </c>
      <c r="G124" s="16">
        <v>91.9</v>
      </c>
      <c r="H124" s="17">
        <v>3935500</v>
      </c>
      <c r="I124" s="40">
        <v>91.44</v>
      </c>
      <c r="J124" s="36"/>
      <c r="K124" s="46">
        <f>IF($I124&lt;&gt;"",ROUND($E$3*E124,0),"")</f>
        <v>92</v>
      </c>
      <c r="L124" s="46">
        <f>IF($I124&lt;&gt;"",ROUND($E$3*F124,0),"")</f>
        <v>92</v>
      </c>
      <c r="M124" s="45"/>
      <c r="N124" s="54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</row>
    <row r="125" spans="1:78" ht="12.75">
      <c r="A125" s="9">
        <f t="shared" si="1"/>
        <v>118</v>
      </c>
      <c r="C125" s="21">
        <v>38426</v>
      </c>
      <c r="D125" s="16">
        <v>92</v>
      </c>
      <c r="E125" s="16">
        <v>92.27</v>
      </c>
      <c r="F125" s="16">
        <v>91.2</v>
      </c>
      <c r="G125" s="16">
        <v>91.38</v>
      </c>
      <c r="H125" s="17">
        <v>3663100</v>
      </c>
      <c r="I125" s="40">
        <v>90.92</v>
      </c>
      <c r="J125" s="36"/>
      <c r="K125" s="46">
        <f>IF($I125&lt;&gt;"",ROUND($E$3*E125,0),"")</f>
        <v>92</v>
      </c>
      <c r="L125" s="46">
        <f>IF($I125&lt;&gt;"",ROUND($E$3*F125,0),"")</f>
        <v>91</v>
      </c>
      <c r="M125" s="45"/>
      <c r="N125" s="54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</row>
    <row r="126" spans="1:78" ht="12.75">
      <c r="A126" s="9">
        <f t="shared" si="1"/>
        <v>119</v>
      </c>
      <c r="C126" s="21">
        <v>38427</v>
      </c>
      <c r="D126" s="16">
        <v>90.74</v>
      </c>
      <c r="E126" s="16">
        <v>91.4</v>
      </c>
      <c r="F126" s="16">
        <v>90.25</v>
      </c>
      <c r="G126" s="16">
        <v>90.65</v>
      </c>
      <c r="H126" s="17">
        <v>5065300</v>
      </c>
      <c r="I126" s="40">
        <v>90.19</v>
      </c>
      <c r="J126" s="36"/>
      <c r="K126" s="46">
        <f>IF($I126&lt;&gt;"",ROUND($E$3*E126,0),"")</f>
        <v>91</v>
      </c>
      <c r="L126" s="46">
        <f>IF($I126&lt;&gt;"",ROUND($E$3*F126,0),"")</f>
        <v>90</v>
      </c>
      <c r="M126" s="45"/>
      <c r="N126" s="54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</row>
    <row r="127" spans="1:78" ht="12.75">
      <c r="A127" s="9">
        <f t="shared" si="1"/>
        <v>120</v>
      </c>
      <c r="C127" s="21">
        <v>38428</v>
      </c>
      <c r="D127" s="16">
        <v>90.49</v>
      </c>
      <c r="E127" s="16">
        <v>90.68</v>
      </c>
      <c r="F127" s="16">
        <v>89.7</v>
      </c>
      <c r="G127" s="16">
        <v>89.86</v>
      </c>
      <c r="H127" s="17">
        <v>5562100</v>
      </c>
      <c r="I127" s="40">
        <v>89.41</v>
      </c>
      <c r="J127" s="36"/>
      <c r="K127" s="46">
        <f>IF($I127&lt;&gt;"",ROUND($E$3*E127,0),"")</f>
        <v>91</v>
      </c>
      <c r="L127" s="46">
        <f>IF($I127&lt;&gt;"",ROUND($E$3*F127,0),"")</f>
        <v>90</v>
      </c>
      <c r="M127" s="45"/>
      <c r="N127" s="54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</row>
    <row r="128" spans="1:78" ht="12.75">
      <c r="A128" s="9">
        <f t="shared" si="1"/>
        <v>121</v>
      </c>
      <c r="C128" s="21">
        <v>38429</v>
      </c>
      <c r="D128" s="16">
        <v>89.86</v>
      </c>
      <c r="E128" s="16">
        <v>89.9</v>
      </c>
      <c r="F128" s="16">
        <v>89.09</v>
      </c>
      <c r="G128" s="16">
        <v>89.28</v>
      </c>
      <c r="H128" s="17">
        <v>7541500</v>
      </c>
      <c r="I128" s="40">
        <v>88.83</v>
      </c>
      <c r="J128" s="36"/>
      <c r="K128" s="46">
        <f>IF($I128&lt;&gt;"",ROUND($E$3*E128,0),"")</f>
        <v>90</v>
      </c>
      <c r="L128" s="46">
        <f>IF($I128&lt;&gt;"",ROUND($E$3*F128,0),"")</f>
        <v>89</v>
      </c>
      <c r="M128" s="45"/>
      <c r="N128" s="54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</row>
    <row r="129" spans="1:78" ht="12.75">
      <c r="A129" s="9">
        <f t="shared" si="1"/>
        <v>122</v>
      </c>
      <c r="C129" s="21">
        <v>38432</v>
      </c>
      <c r="D129" s="16">
        <v>89.42</v>
      </c>
      <c r="E129" s="16">
        <v>90.28</v>
      </c>
      <c r="F129" s="16">
        <v>89.27</v>
      </c>
      <c r="G129" s="16">
        <v>89.51</v>
      </c>
      <c r="H129" s="17">
        <v>4402400</v>
      </c>
      <c r="I129" s="40">
        <v>89.06</v>
      </c>
      <c r="J129" s="36"/>
      <c r="K129" s="46">
        <f>IF($I129&lt;&gt;"",ROUND($E$3*E129,0),"")</f>
        <v>90</v>
      </c>
      <c r="L129" s="46">
        <f>IF($I129&lt;&gt;"",ROUND($E$3*F129,0),"")</f>
        <v>89</v>
      </c>
      <c r="M129" s="45"/>
      <c r="N129" s="54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</row>
    <row r="130" spans="1:78" ht="12.75">
      <c r="A130" s="9">
        <f t="shared" si="1"/>
        <v>123</v>
      </c>
      <c r="C130" s="21">
        <v>38433</v>
      </c>
      <c r="D130" s="16">
        <v>89.61</v>
      </c>
      <c r="E130" s="16">
        <v>90.34</v>
      </c>
      <c r="F130" s="16">
        <v>89.26</v>
      </c>
      <c r="G130" s="16">
        <v>89.5</v>
      </c>
      <c r="H130" s="17">
        <v>4452500</v>
      </c>
      <c r="I130" s="40">
        <v>89.05</v>
      </c>
      <c r="J130" s="36"/>
      <c r="K130" s="46">
        <f>IF($I130&lt;&gt;"",ROUND($E$3*E130,0),"")</f>
        <v>90</v>
      </c>
      <c r="L130" s="46">
        <f>IF($I130&lt;&gt;"",ROUND($E$3*F130,0),"")</f>
        <v>89</v>
      </c>
      <c r="M130" s="45"/>
      <c r="N130" s="54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</row>
    <row r="131" spans="1:78" ht="12.75">
      <c r="A131" s="9">
        <f t="shared" si="1"/>
        <v>124</v>
      </c>
      <c r="C131" s="3">
        <v>38434</v>
      </c>
      <c r="D131" s="4">
        <v>89.97</v>
      </c>
      <c r="E131" s="4">
        <v>91.17</v>
      </c>
      <c r="F131" s="4">
        <v>89.82</v>
      </c>
      <c r="G131" s="4">
        <v>90.52</v>
      </c>
      <c r="H131" s="5">
        <v>5472100</v>
      </c>
      <c r="I131" s="40">
        <v>90.06</v>
      </c>
      <c r="J131" s="36"/>
      <c r="K131" s="46">
        <f>IF($I131&lt;&gt;"",ROUND($E$3*E131,0),"")</f>
        <v>91</v>
      </c>
      <c r="L131" s="46">
        <f>IF($I131&lt;&gt;"",ROUND($E$3*F131,0),"")</f>
        <v>90</v>
      </c>
      <c r="M131" s="45"/>
      <c r="N131" s="54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</row>
    <row r="132" spans="1:78" ht="12.75">
      <c r="A132" s="9">
        <f t="shared" si="1"/>
        <v>125</v>
      </c>
      <c r="C132" s="3">
        <v>38435</v>
      </c>
      <c r="D132" s="4">
        <v>90.8</v>
      </c>
      <c r="E132" s="4">
        <v>91.55</v>
      </c>
      <c r="F132" s="4">
        <v>90.7</v>
      </c>
      <c r="G132" s="4">
        <v>90.7</v>
      </c>
      <c r="H132" s="5">
        <v>4577100</v>
      </c>
      <c r="I132" s="40">
        <v>90.24</v>
      </c>
      <c r="J132" s="36"/>
      <c r="K132" s="46">
        <f>IF($I132&lt;&gt;"",ROUND($E$3*E132,0),"")</f>
        <v>92</v>
      </c>
      <c r="L132" s="46">
        <f>IF($I132&lt;&gt;"",ROUND($E$3*F132,0),"")</f>
        <v>91</v>
      </c>
      <c r="M132" s="45"/>
      <c r="N132" s="54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</row>
    <row r="133" spans="1:78" ht="12.75">
      <c r="A133" s="9">
        <f t="shared" si="1"/>
        <v>126</v>
      </c>
      <c r="C133" s="3">
        <v>38439</v>
      </c>
      <c r="D133" s="4">
        <v>90.71</v>
      </c>
      <c r="E133" s="4">
        <v>91.63</v>
      </c>
      <c r="F133" s="4">
        <v>90.62</v>
      </c>
      <c r="G133" s="4">
        <v>91.04</v>
      </c>
      <c r="H133" s="5">
        <v>4088900</v>
      </c>
      <c r="I133" s="40">
        <v>90.58</v>
      </c>
      <c r="J133" s="36"/>
      <c r="K133" s="46">
        <f>IF($I133&lt;&gt;"",ROUND($E$3*E133,0),"")</f>
        <v>92</v>
      </c>
      <c r="L133" s="46">
        <f>IF($I133&lt;&gt;"",ROUND($E$3*F133,0),"")</f>
        <v>91</v>
      </c>
      <c r="M133" s="45"/>
      <c r="N133" s="54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</row>
    <row r="134" spans="1:78" ht="12.75">
      <c r="A134" s="9">
        <f t="shared" si="1"/>
        <v>127</v>
      </c>
      <c r="C134" s="3">
        <v>38440</v>
      </c>
      <c r="D134" s="4">
        <v>90.74</v>
      </c>
      <c r="E134" s="4">
        <v>91.07</v>
      </c>
      <c r="F134" s="4">
        <v>90.18</v>
      </c>
      <c r="G134" s="4">
        <v>90.6</v>
      </c>
      <c r="H134" s="5">
        <v>6070400</v>
      </c>
      <c r="I134" s="40">
        <v>90.14</v>
      </c>
      <c r="J134" s="36"/>
      <c r="K134" s="46">
        <f>IF($I134&lt;&gt;"",ROUND($E$3*E134,0),"")</f>
        <v>91</v>
      </c>
      <c r="L134" s="46">
        <f>IF($I134&lt;&gt;"",ROUND($E$3*F134,0),"")</f>
        <v>90</v>
      </c>
      <c r="M134" s="45"/>
      <c r="N134" s="54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</row>
    <row r="135" spans="1:78" ht="12.75">
      <c r="A135" s="9">
        <f t="shared" si="1"/>
        <v>128</v>
      </c>
      <c r="C135" s="3">
        <v>38441</v>
      </c>
      <c r="D135" s="4">
        <v>90.32</v>
      </c>
      <c r="E135" s="4">
        <v>90.88</v>
      </c>
      <c r="F135" s="4">
        <v>90.32</v>
      </c>
      <c r="G135" s="4">
        <v>90.68</v>
      </c>
      <c r="H135" s="5">
        <v>5253900</v>
      </c>
      <c r="I135" s="40">
        <v>90.22</v>
      </c>
      <c r="J135" s="36"/>
      <c r="K135" s="46">
        <f>IF($I135&lt;&gt;"",ROUND($E$3*E135,0),"")</f>
        <v>91</v>
      </c>
      <c r="L135" s="46">
        <f>IF($I135&lt;&gt;"",ROUND($E$3*F135,0),"")</f>
        <v>90</v>
      </c>
      <c r="M135" s="45"/>
      <c r="N135" s="54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</row>
    <row r="136" spans="1:78" ht="12.75">
      <c r="A136" s="9">
        <f t="shared" si="1"/>
        <v>129</v>
      </c>
      <c r="C136" s="3">
        <v>38442</v>
      </c>
      <c r="D136" s="4">
        <v>90.46</v>
      </c>
      <c r="E136" s="4">
        <v>91.41</v>
      </c>
      <c r="F136" s="4">
        <v>90.22</v>
      </c>
      <c r="G136" s="4">
        <v>91.38</v>
      </c>
      <c r="H136" s="5">
        <v>4418600</v>
      </c>
      <c r="I136" s="40">
        <v>90.92</v>
      </c>
      <c r="J136" s="36"/>
      <c r="K136" s="46">
        <f>IF($I136&lt;&gt;"",ROUND($E$3*E136,0),"")</f>
        <v>91</v>
      </c>
      <c r="L136" s="46">
        <f>IF($I136&lt;&gt;"",ROUND($E$3*F136,0),"")</f>
        <v>90</v>
      </c>
      <c r="M136" s="45"/>
      <c r="N136" s="54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</row>
    <row r="137" spans="1:78" ht="12.75">
      <c r="A137" s="9">
        <f t="shared" si="1"/>
        <v>130</v>
      </c>
      <c r="C137" s="3">
        <v>38443</v>
      </c>
      <c r="D137" s="4">
        <v>91.49</v>
      </c>
      <c r="E137" s="4">
        <v>91.76</v>
      </c>
      <c r="F137" s="4">
        <v>90.04</v>
      </c>
      <c r="G137" s="4">
        <v>90.44</v>
      </c>
      <c r="H137" s="5">
        <v>5721200</v>
      </c>
      <c r="I137" s="40">
        <v>89.98</v>
      </c>
      <c r="J137" s="36"/>
      <c r="K137" s="46">
        <f>IF($I137&lt;&gt;"",ROUND($E$3*E137,0),"")</f>
        <v>92</v>
      </c>
      <c r="L137" s="46">
        <f>IF($I137&lt;&gt;"",ROUND($E$3*F137,0),"")</f>
        <v>90</v>
      </c>
      <c r="M137" s="45"/>
      <c r="N137" s="54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</row>
    <row r="138" spans="1:78" ht="12.75">
      <c r="A138" s="9">
        <f aca="true" t="shared" si="2" ref="A138:A201">1+A137</f>
        <v>131</v>
      </c>
      <c r="C138" s="3">
        <v>38446</v>
      </c>
      <c r="D138" s="4">
        <v>90.08</v>
      </c>
      <c r="E138" s="4">
        <v>90.62</v>
      </c>
      <c r="F138" s="4">
        <v>89.77</v>
      </c>
      <c r="G138" s="4">
        <v>90.32</v>
      </c>
      <c r="H138" s="5">
        <v>3737800</v>
      </c>
      <c r="I138" s="40">
        <v>89.86</v>
      </c>
      <c r="J138" s="36"/>
      <c r="K138" s="46">
        <f>IF($I138&lt;&gt;"",ROUND($E$3*E138,0),"")</f>
        <v>91</v>
      </c>
      <c r="L138" s="46">
        <f>IF($I138&lt;&gt;"",ROUND($E$3*F138,0),"")</f>
        <v>90</v>
      </c>
      <c r="M138" s="45"/>
      <c r="N138" s="54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</row>
    <row r="139" spans="1:78" ht="12.75">
      <c r="A139" s="9">
        <f t="shared" si="2"/>
        <v>132</v>
      </c>
      <c r="C139" s="3">
        <v>38447</v>
      </c>
      <c r="D139" s="4">
        <v>90.23</v>
      </c>
      <c r="E139" s="4">
        <v>90.33</v>
      </c>
      <c r="F139" s="4">
        <v>89.26</v>
      </c>
      <c r="G139" s="4">
        <v>89.57</v>
      </c>
      <c r="H139" s="5">
        <v>4568400</v>
      </c>
      <c r="I139" s="40">
        <v>89.12</v>
      </c>
      <c r="J139" s="36"/>
      <c r="K139" s="46">
        <f>IF($I139&lt;&gt;"",ROUND($E$3*E139,0),"")</f>
        <v>90</v>
      </c>
      <c r="L139" s="46">
        <f>IF($I139&lt;&gt;"",ROUND($E$3*F139,0),"")</f>
        <v>89</v>
      </c>
      <c r="M139" s="45"/>
      <c r="N139" s="54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</row>
    <row r="140" spans="1:78" ht="12.75">
      <c r="A140" s="9">
        <f t="shared" si="2"/>
        <v>133</v>
      </c>
      <c r="C140" s="3">
        <v>38448</v>
      </c>
      <c r="D140" s="4">
        <v>89.05</v>
      </c>
      <c r="E140" s="4">
        <v>89.38</v>
      </c>
      <c r="F140" s="4">
        <v>88.71</v>
      </c>
      <c r="G140" s="4">
        <v>89</v>
      </c>
      <c r="H140" s="5">
        <v>7836800</v>
      </c>
      <c r="I140" s="40">
        <v>88.55</v>
      </c>
      <c r="J140" s="36"/>
      <c r="K140" s="46">
        <f>IF($I140&lt;&gt;"",ROUND($E$3*E140,0),"")</f>
        <v>89</v>
      </c>
      <c r="L140" s="46">
        <f>IF($I140&lt;&gt;"",ROUND($E$3*F140,0),"")</f>
        <v>89</v>
      </c>
      <c r="M140" s="45"/>
      <c r="N140" s="54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</row>
    <row r="141" spans="1:78" ht="12.75">
      <c r="A141" s="9">
        <f t="shared" si="2"/>
        <v>134</v>
      </c>
      <c r="C141" s="3">
        <v>38449</v>
      </c>
      <c r="D141" s="4">
        <v>89</v>
      </c>
      <c r="E141" s="4">
        <v>89.2</v>
      </c>
      <c r="F141" s="4">
        <v>88.1</v>
      </c>
      <c r="G141" s="4">
        <v>88.44</v>
      </c>
      <c r="H141" s="5">
        <v>6355700</v>
      </c>
      <c r="I141" s="40">
        <v>87.99</v>
      </c>
      <c r="J141" s="36"/>
      <c r="K141" s="46">
        <f>IF($I141&lt;&gt;"",ROUND($E$3*E141,0),"")</f>
        <v>89</v>
      </c>
      <c r="L141" s="46">
        <f>IF($I141&lt;&gt;"",ROUND($E$3*F141,0),"")</f>
        <v>88</v>
      </c>
      <c r="M141" s="45"/>
      <c r="N141" s="54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</row>
    <row r="142" spans="1:78" ht="12.75">
      <c r="A142" s="9">
        <f t="shared" si="2"/>
        <v>135</v>
      </c>
      <c r="C142" s="3">
        <v>38450</v>
      </c>
      <c r="D142" s="4">
        <v>88.28</v>
      </c>
      <c r="E142" s="4">
        <v>88.46</v>
      </c>
      <c r="F142" s="4">
        <v>87.5</v>
      </c>
      <c r="G142" s="4">
        <v>87.6</v>
      </c>
      <c r="H142" s="5">
        <v>5179200</v>
      </c>
      <c r="I142" s="40">
        <v>87.16</v>
      </c>
      <c r="J142" s="36"/>
      <c r="K142" s="46">
        <f>IF($I142&lt;&gt;"",ROUND($E$3*E142,0),"")</f>
        <v>88</v>
      </c>
      <c r="L142" s="46">
        <f>IF($I142&lt;&gt;"",ROUND($E$3*F142,0),"")</f>
        <v>88</v>
      </c>
      <c r="M142" s="45"/>
      <c r="N142" s="54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</row>
    <row r="143" spans="1:78" ht="12.75">
      <c r="A143" s="9">
        <f t="shared" si="2"/>
        <v>136</v>
      </c>
      <c r="C143" s="3">
        <v>38453</v>
      </c>
      <c r="D143" s="4">
        <v>87.35</v>
      </c>
      <c r="E143" s="4">
        <v>87.56</v>
      </c>
      <c r="F143" s="4">
        <v>86.09</v>
      </c>
      <c r="G143" s="4">
        <v>86.2</v>
      </c>
      <c r="H143" s="5">
        <v>8296500</v>
      </c>
      <c r="I143" s="40">
        <v>85.77</v>
      </c>
      <c r="J143" s="36"/>
      <c r="K143" s="46">
        <f>IF($I143&lt;&gt;"",ROUND($E$3*E143,0),"")</f>
        <v>88</v>
      </c>
      <c r="L143" s="46">
        <f>IF($I143&lt;&gt;"",ROUND($E$3*F143,0),"")</f>
        <v>86</v>
      </c>
      <c r="M143" s="45"/>
      <c r="N143" s="54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</row>
    <row r="144" spans="1:78" ht="12.75">
      <c r="A144" s="9">
        <f t="shared" si="2"/>
        <v>137</v>
      </c>
      <c r="C144" s="3">
        <v>38454</v>
      </c>
      <c r="D144" s="4">
        <v>85.9</v>
      </c>
      <c r="E144" s="4">
        <v>86.24</v>
      </c>
      <c r="F144" s="4">
        <v>85.17</v>
      </c>
      <c r="G144" s="4">
        <v>85.75</v>
      </c>
      <c r="H144" s="5">
        <v>8429700</v>
      </c>
      <c r="I144" s="40">
        <v>85.32</v>
      </c>
      <c r="J144" s="36"/>
      <c r="K144" s="46">
        <f>IF($I144&lt;&gt;"",ROUND($E$3*E144,0),"")</f>
        <v>86</v>
      </c>
      <c r="L144" s="46">
        <f>IF($I144&lt;&gt;"",ROUND($E$3*F144,0),"")</f>
        <v>85</v>
      </c>
      <c r="M144" s="45"/>
      <c r="N144" s="54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</row>
    <row r="145" spans="1:78" ht="12.75">
      <c r="A145" s="9">
        <f t="shared" si="2"/>
        <v>138</v>
      </c>
      <c r="C145" s="3">
        <v>38455</v>
      </c>
      <c r="D145" s="4">
        <v>85.76</v>
      </c>
      <c r="E145" s="4">
        <v>85.97</v>
      </c>
      <c r="F145" s="4">
        <v>84.24</v>
      </c>
      <c r="G145" s="4">
        <v>84.57</v>
      </c>
      <c r="H145" s="5">
        <v>7090700</v>
      </c>
      <c r="I145" s="40">
        <v>84.14</v>
      </c>
      <c r="J145" s="36"/>
      <c r="K145" s="46">
        <f>IF($I145&lt;&gt;"",ROUND($E$3*E145,0),"")</f>
        <v>86</v>
      </c>
      <c r="L145" s="46">
        <f>IF($I145&lt;&gt;"",ROUND($E$3*F145,0),"")</f>
        <v>84</v>
      </c>
      <c r="M145" s="45"/>
      <c r="N145" s="54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</row>
    <row r="146" spans="1:78" ht="12.75">
      <c r="A146" s="9">
        <f t="shared" si="2"/>
        <v>139</v>
      </c>
      <c r="C146" s="3">
        <v>38456</v>
      </c>
      <c r="D146" s="4">
        <v>84.51</v>
      </c>
      <c r="E146" s="4">
        <v>85.41</v>
      </c>
      <c r="F146" s="4">
        <v>83.47</v>
      </c>
      <c r="G146" s="4">
        <v>83.64</v>
      </c>
      <c r="H146" s="5">
        <v>10421200</v>
      </c>
      <c r="I146" s="40">
        <v>83.22</v>
      </c>
      <c r="J146" s="36"/>
      <c r="K146" s="46">
        <f>IF($I146&lt;&gt;"",ROUND($E$3*E146,0),"")</f>
        <v>85</v>
      </c>
      <c r="L146" s="46">
        <f>IF($I146&lt;&gt;"",ROUND($E$3*F146,0),"")</f>
        <v>83</v>
      </c>
      <c r="M146" s="45"/>
      <c r="N146" s="54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</row>
    <row r="147" spans="1:78" ht="12.75">
      <c r="A147" s="9">
        <f t="shared" si="2"/>
        <v>140</v>
      </c>
      <c r="C147" s="3">
        <v>38457</v>
      </c>
      <c r="D147" s="4">
        <v>79</v>
      </c>
      <c r="E147" s="4">
        <v>79.66</v>
      </c>
      <c r="F147" s="4">
        <v>76.33</v>
      </c>
      <c r="G147" s="4">
        <v>76.7</v>
      </c>
      <c r="H147" s="5">
        <v>27906300</v>
      </c>
      <c r="I147" s="40">
        <v>76.31</v>
      </c>
      <c r="J147" s="36"/>
      <c r="K147" s="46">
        <f>IF($I147&lt;&gt;"",ROUND($E$3*E147,0),"")</f>
        <v>80</v>
      </c>
      <c r="L147" s="46">
        <f>IF($I147&lt;&gt;"",ROUND($E$3*F147,0),"")</f>
        <v>76</v>
      </c>
      <c r="M147" s="45"/>
      <c r="N147" s="54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</row>
    <row r="148" spans="1:106" ht="12.75">
      <c r="A148" s="9">
        <f t="shared" si="2"/>
        <v>141</v>
      </c>
      <c r="C148" s="3">
        <v>38460</v>
      </c>
      <c r="D148" s="4">
        <v>77.15</v>
      </c>
      <c r="E148" s="4">
        <v>77.75</v>
      </c>
      <c r="F148" s="4">
        <v>76.14</v>
      </c>
      <c r="G148" s="4">
        <v>76.65</v>
      </c>
      <c r="H148" s="5">
        <v>13255000</v>
      </c>
      <c r="I148" s="40">
        <v>76.26</v>
      </c>
      <c r="J148" s="36"/>
      <c r="K148" s="46">
        <f>IF($I148&lt;&gt;"",ROUND($E$3*E148,0),"")</f>
        <v>78</v>
      </c>
      <c r="L148" s="46">
        <f>IF($I148&lt;&gt;"",ROUND($E$3*F148,0),"")</f>
        <v>76</v>
      </c>
      <c r="M148" s="45"/>
      <c r="N148" s="54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DB148" t="s">
        <v>27</v>
      </c>
    </row>
    <row r="149" spans="1:108" ht="12.75">
      <c r="A149" s="9">
        <f t="shared" si="2"/>
        <v>142</v>
      </c>
      <c r="C149" s="3">
        <v>38461</v>
      </c>
      <c r="D149" s="4">
        <v>76.98</v>
      </c>
      <c r="E149" s="4">
        <v>77.2</v>
      </c>
      <c r="F149" s="4">
        <v>75.25</v>
      </c>
      <c r="G149" s="4">
        <v>75.48</v>
      </c>
      <c r="H149" s="5">
        <v>9259900</v>
      </c>
      <c r="I149" s="40">
        <v>75.1</v>
      </c>
      <c r="J149" s="36"/>
      <c r="K149" s="46">
        <f>IF($I149&lt;&gt;"",ROUND($E$3*E149,0),"")</f>
        <v>77</v>
      </c>
      <c r="L149" s="46">
        <f>IF($I149&lt;&gt;"",ROUND($E$3*F149,0),"")</f>
        <v>75</v>
      </c>
      <c r="M149" s="45"/>
      <c r="N149" s="54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DB149" t="s">
        <v>27</v>
      </c>
      <c r="DC149" t="s">
        <v>23</v>
      </c>
      <c r="DD149" t="s">
        <v>27</v>
      </c>
    </row>
    <row r="150" spans="1:109" ht="12.75">
      <c r="A150" s="9">
        <f t="shared" si="2"/>
        <v>143</v>
      </c>
      <c r="C150" s="3">
        <v>38462</v>
      </c>
      <c r="D150" s="4">
        <v>75.48</v>
      </c>
      <c r="E150" s="4">
        <v>75.87</v>
      </c>
      <c r="F150" s="4">
        <v>71.85</v>
      </c>
      <c r="G150" s="4">
        <v>72.01</v>
      </c>
      <c r="H150" s="5">
        <v>20366300</v>
      </c>
      <c r="I150" s="40">
        <v>71.65</v>
      </c>
      <c r="J150" s="36"/>
      <c r="K150" s="46">
        <f>IF($I150&lt;&gt;"",ROUND($E$3*E150,0),"")</f>
        <v>76</v>
      </c>
      <c r="L150" s="46">
        <f>IF($I150&lt;&gt;"",ROUND($E$3*F150,0),"")</f>
        <v>72</v>
      </c>
      <c r="M150" s="45"/>
      <c r="N150" s="54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DB150" t="s">
        <v>27</v>
      </c>
      <c r="DC150" t="s">
        <v>23</v>
      </c>
      <c r="DD150" t="s">
        <v>27</v>
      </c>
      <c r="DE150" t="s">
        <v>23</v>
      </c>
    </row>
    <row r="151" spans="1:109" ht="12.75">
      <c r="A151" s="9">
        <f t="shared" si="2"/>
        <v>144</v>
      </c>
      <c r="C151" s="3">
        <v>38463</v>
      </c>
      <c r="D151" s="4">
        <v>73</v>
      </c>
      <c r="E151" s="4">
        <v>74.1</v>
      </c>
      <c r="F151" s="4">
        <v>72.8</v>
      </c>
      <c r="G151" s="4">
        <v>74.03</v>
      </c>
      <c r="H151" s="5">
        <v>16224400</v>
      </c>
      <c r="I151" s="40">
        <v>73.66</v>
      </c>
      <c r="J151" s="36"/>
      <c r="K151" s="46">
        <f>IF($I151&lt;&gt;"",ROUND($E$3*E151,0),"")</f>
        <v>74</v>
      </c>
      <c r="L151" s="46">
        <f>IF($I151&lt;&gt;"",ROUND($E$3*F151,0),"")</f>
        <v>73</v>
      </c>
      <c r="M151" s="45"/>
      <c r="N151" s="54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DB151" t="s">
        <v>27</v>
      </c>
      <c r="DC151" t="s">
        <v>23</v>
      </c>
      <c r="DD151" t="s">
        <v>27</v>
      </c>
      <c r="DE151" t="s">
        <v>23</v>
      </c>
    </row>
    <row r="152" spans="1:109" ht="12.75">
      <c r="A152" s="9">
        <f t="shared" si="2"/>
        <v>145</v>
      </c>
      <c r="C152" s="3">
        <v>38464</v>
      </c>
      <c r="D152" s="4">
        <v>74.23</v>
      </c>
      <c r="E152" s="4">
        <v>74.7</v>
      </c>
      <c r="F152" s="4">
        <v>73.26</v>
      </c>
      <c r="G152" s="4">
        <v>74.21</v>
      </c>
      <c r="H152" s="5">
        <v>10984400</v>
      </c>
      <c r="I152" s="40">
        <v>73.84</v>
      </c>
      <c r="J152" s="36"/>
      <c r="K152" s="46">
        <f>IF($I152&lt;&gt;"",ROUND($E$3*E152,0),"")</f>
        <v>75</v>
      </c>
      <c r="L152" s="46">
        <f>IF($I152&lt;&gt;"",ROUND($E$3*F152,0),"")</f>
        <v>73</v>
      </c>
      <c r="M152" s="45"/>
      <c r="N152" s="54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DB152" t="s">
        <v>27</v>
      </c>
      <c r="DC152" t="s">
        <v>23</v>
      </c>
      <c r="DD152" t="s">
        <v>27</v>
      </c>
      <c r="DE152" t="s">
        <v>23</v>
      </c>
    </row>
    <row r="153" spans="1:109" ht="12.75">
      <c r="A153" s="9">
        <f t="shared" si="2"/>
        <v>146</v>
      </c>
      <c r="C153" s="3">
        <v>38467</v>
      </c>
      <c r="D153" s="4">
        <v>75.1</v>
      </c>
      <c r="E153" s="4">
        <v>75.72</v>
      </c>
      <c r="F153" s="4">
        <v>74.05</v>
      </c>
      <c r="G153" s="4">
        <v>74.61</v>
      </c>
      <c r="H153" s="5">
        <v>10219400</v>
      </c>
      <c r="I153" s="40">
        <v>74.23</v>
      </c>
      <c r="J153" s="36"/>
      <c r="K153" s="46">
        <f>IF($I153&lt;&gt;"",ROUND($E$3*E153,0),"")</f>
        <v>76</v>
      </c>
      <c r="L153" s="46">
        <f>IF($I153&lt;&gt;"",ROUND($E$3*F153,0),"")</f>
        <v>74</v>
      </c>
      <c r="M153" s="45"/>
      <c r="N153" s="54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DB153" t="s">
        <v>27</v>
      </c>
      <c r="DC153" t="s">
        <v>23</v>
      </c>
      <c r="DD153" t="s">
        <v>27</v>
      </c>
      <c r="DE153" t="s">
        <v>23</v>
      </c>
    </row>
    <row r="154" spans="1:110" ht="12.75">
      <c r="A154" s="9">
        <f t="shared" si="2"/>
        <v>147</v>
      </c>
      <c r="C154" s="3">
        <v>38468</v>
      </c>
      <c r="D154" s="4">
        <v>74.68</v>
      </c>
      <c r="E154" s="4">
        <v>76.98</v>
      </c>
      <c r="F154" s="4">
        <v>74.65</v>
      </c>
      <c r="G154" s="4">
        <v>75.43</v>
      </c>
      <c r="H154" s="5">
        <v>12484300</v>
      </c>
      <c r="I154" s="40">
        <v>75.05</v>
      </c>
      <c r="J154" s="36"/>
      <c r="K154" s="46">
        <f>IF($I154&lt;&gt;"",ROUND($E$3*E154,0),"")</f>
        <v>77</v>
      </c>
      <c r="L154" s="46">
        <f>IF($I154&lt;&gt;"",ROUND($E$3*F154,0),"")</f>
        <v>75</v>
      </c>
      <c r="M154" s="45"/>
      <c r="N154" s="54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DB154" t="s">
        <v>27</v>
      </c>
      <c r="DC154" t="s">
        <v>23</v>
      </c>
      <c r="DD154" t="s">
        <v>27</v>
      </c>
      <c r="DE154" t="s">
        <v>23</v>
      </c>
      <c r="DF154" t="s">
        <v>27</v>
      </c>
    </row>
    <row r="155" spans="1:111" ht="12.75">
      <c r="A155" s="9">
        <f t="shared" si="2"/>
        <v>148</v>
      </c>
      <c r="C155" s="3">
        <v>38469</v>
      </c>
      <c r="D155" s="4">
        <v>75.6</v>
      </c>
      <c r="E155" s="4">
        <v>77.18</v>
      </c>
      <c r="F155" s="4">
        <v>75.5</v>
      </c>
      <c r="G155" s="4">
        <v>77.05</v>
      </c>
      <c r="H155" s="5">
        <v>11631400</v>
      </c>
      <c r="I155" s="40">
        <v>76.66</v>
      </c>
      <c r="J155" s="36"/>
      <c r="K155" s="46">
        <f>IF($I155&lt;&gt;"",ROUND($E$3*E155,0),"")</f>
        <v>77</v>
      </c>
      <c r="L155" s="46">
        <f>IF($I155&lt;&gt;"",ROUND($E$3*F155,0),"")</f>
        <v>76</v>
      </c>
      <c r="M155" s="45"/>
      <c r="N155" s="54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DB155" t="s">
        <v>27</v>
      </c>
      <c r="DC155" t="s">
        <v>23</v>
      </c>
      <c r="DD155" t="s">
        <v>27</v>
      </c>
      <c r="DE155" t="s">
        <v>23</v>
      </c>
      <c r="DF155" t="s">
        <v>27</v>
      </c>
      <c r="DG155" t="s">
        <v>23</v>
      </c>
    </row>
    <row r="156" spans="1:111" ht="12.75">
      <c r="A156" s="9">
        <f t="shared" si="2"/>
        <v>149</v>
      </c>
      <c r="C156" s="3">
        <v>38470</v>
      </c>
      <c r="D156" s="4">
        <v>77.05</v>
      </c>
      <c r="E156" s="4">
        <v>77.11</v>
      </c>
      <c r="F156" s="4">
        <v>75.65</v>
      </c>
      <c r="G156" s="4">
        <v>75.91</v>
      </c>
      <c r="H156" s="5">
        <v>8629200</v>
      </c>
      <c r="I156" s="40">
        <v>75.53</v>
      </c>
      <c r="J156" s="36"/>
      <c r="K156" s="46">
        <f>IF($I156&lt;&gt;"",ROUND($E$3*E156,0),"")</f>
        <v>77</v>
      </c>
      <c r="L156" s="46">
        <f>IF($I156&lt;&gt;"",ROUND($E$3*F156,0),"")</f>
        <v>76</v>
      </c>
      <c r="M156" s="45"/>
      <c r="N156" s="54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DB156" t="s">
        <v>27</v>
      </c>
      <c r="DC156" t="s">
        <v>23</v>
      </c>
      <c r="DD156" t="s">
        <v>27</v>
      </c>
      <c r="DE156" t="s">
        <v>23</v>
      </c>
      <c r="DF156" t="s">
        <v>27</v>
      </c>
      <c r="DG156" t="s">
        <v>23</v>
      </c>
    </row>
    <row r="157" spans="1:114" ht="12.75">
      <c r="A157" s="9">
        <f t="shared" si="2"/>
        <v>150</v>
      </c>
      <c r="C157" s="3">
        <v>38471</v>
      </c>
      <c r="D157" s="4">
        <v>77.05</v>
      </c>
      <c r="E157" s="4">
        <v>77.08</v>
      </c>
      <c r="F157" s="4">
        <v>75.91</v>
      </c>
      <c r="G157" s="4">
        <v>76.38</v>
      </c>
      <c r="H157" s="5">
        <v>8147700</v>
      </c>
      <c r="I157" s="40">
        <v>75.99</v>
      </c>
      <c r="J157" s="36"/>
      <c r="K157" s="46">
        <f>IF($I157&lt;&gt;"",ROUND($E$3*E157,0),"")</f>
        <v>77</v>
      </c>
      <c r="L157" s="46">
        <f>IF($I157&lt;&gt;"",ROUND($E$3*F157,0),"")</f>
        <v>76</v>
      </c>
      <c r="M157" s="45"/>
      <c r="N157" s="54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DB157" t="s">
        <v>27</v>
      </c>
      <c r="DC157" t="s">
        <v>23</v>
      </c>
      <c r="DD157" t="s">
        <v>27</v>
      </c>
      <c r="DE157" t="s">
        <v>23</v>
      </c>
      <c r="DF157" t="s">
        <v>27</v>
      </c>
      <c r="DG157" t="s">
        <v>23</v>
      </c>
      <c r="DJ157" t="s">
        <v>27</v>
      </c>
    </row>
    <row r="158" spans="1:115" ht="12.75">
      <c r="A158" s="9">
        <f t="shared" si="2"/>
        <v>151</v>
      </c>
      <c r="C158" s="3">
        <v>38474</v>
      </c>
      <c r="D158" s="4">
        <v>76.88</v>
      </c>
      <c r="E158" s="4">
        <v>77.29</v>
      </c>
      <c r="F158" s="4">
        <v>76.03</v>
      </c>
      <c r="G158" s="4">
        <v>76.51</v>
      </c>
      <c r="H158" s="5">
        <v>7232500</v>
      </c>
      <c r="I158" s="40">
        <v>76.12</v>
      </c>
      <c r="J158" s="36"/>
      <c r="K158" s="46">
        <f>IF($I158&lt;&gt;"",ROUND($E$3*E158,0),"")</f>
        <v>77</v>
      </c>
      <c r="L158" s="46">
        <f>IF($I158&lt;&gt;"",ROUND($E$3*F158,0),"")</f>
        <v>76</v>
      </c>
      <c r="M158" s="45"/>
      <c r="N158" s="54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DB158" t="s">
        <v>27</v>
      </c>
      <c r="DC158" t="s">
        <v>23</v>
      </c>
      <c r="DD158" t="s">
        <v>27</v>
      </c>
      <c r="DE158" t="s">
        <v>23</v>
      </c>
      <c r="DF158" t="s">
        <v>27</v>
      </c>
      <c r="DG158" t="s">
        <v>23</v>
      </c>
      <c r="DJ158" t="s">
        <v>27</v>
      </c>
      <c r="DK158" t="s">
        <v>23</v>
      </c>
    </row>
    <row r="159" spans="1:116" ht="12.75">
      <c r="A159" s="9">
        <f t="shared" si="2"/>
        <v>152</v>
      </c>
      <c r="C159" s="3">
        <v>38475</v>
      </c>
      <c r="D159" s="4">
        <v>76.78</v>
      </c>
      <c r="E159" s="4">
        <v>76.96</v>
      </c>
      <c r="F159" s="4">
        <v>75.93</v>
      </c>
      <c r="G159" s="4">
        <v>76.47</v>
      </c>
      <c r="H159" s="5">
        <v>6196300</v>
      </c>
      <c r="I159" s="40">
        <v>76.08</v>
      </c>
      <c r="J159" s="36"/>
      <c r="K159" s="46">
        <f>IF($I159&lt;&gt;"",ROUND($E$3*E159,0),"")</f>
        <v>77</v>
      </c>
      <c r="L159" s="46">
        <f>IF($I159&lt;&gt;"",ROUND($E$3*F159,0),"")</f>
        <v>76</v>
      </c>
      <c r="M159" s="45"/>
      <c r="N159" s="54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DB159" t="s">
        <v>27</v>
      </c>
      <c r="DC159" t="s">
        <v>23</v>
      </c>
      <c r="DD159" t="s">
        <v>27</v>
      </c>
      <c r="DE159" t="s">
        <v>23</v>
      </c>
      <c r="DF159" t="s">
        <v>27</v>
      </c>
      <c r="DG159" t="s">
        <v>23</v>
      </c>
      <c r="DH159" t="s">
        <v>27</v>
      </c>
      <c r="DJ159" t="s">
        <v>27</v>
      </c>
      <c r="DK159" t="s">
        <v>23</v>
      </c>
      <c r="DL159" t="s">
        <v>27</v>
      </c>
    </row>
    <row r="160" spans="1:117" ht="12.75">
      <c r="A160" s="9">
        <f t="shared" si="2"/>
        <v>153</v>
      </c>
      <c r="C160" s="3">
        <v>38476</v>
      </c>
      <c r="D160" s="4">
        <v>76.6</v>
      </c>
      <c r="E160" s="4">
        <v>77.2</v>
      </c>
      <c r="F160" s="4">
        <v>76.5</v>
      </c>
      <c r="G160" s="4">
        <v>77.08</v>
      </c>
      <c r="H160" s="5">
        <v>5512300</v>
      </c>
      <c r="I160" s="40">
        <v>76.69</v>
      </c>
      <c r="J160" s="36"/>
      <c r="K160" s="46">
        <f>IF($I160&lt;&gt;"",ROUND($E$3*E160,0),"")</f>
        <v>77</v>
      </c>
      <c r="L160" s="46">
        <f>IF($I160&lt;&gt;"",ROUND($E$3*F160,0),"")</f>
        <v>77</v>
      </c>
      <c r="M160" s="45"/>
      <c r="N160" s="54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DB160" t="s">
        <v>27</v>
      </c>
      <c r="DC160" t="s">
        <v>23</v>
      </c>
      <c r="DD160" t="s">
        <v>27</v>
      </c>
      <c r="DE160" t="s">
        <v>23</v>
      </c>
      <c r="DG160" t="s">
        <v>23</v>
      </c>
      <c r="DH160" t="s">
        <v>27</v>
      </c>
      <c r="DI160" t="s">
        <v>23</v>
      </c>
      <c r="DJ160" t="s">
        <v>27</v>
      </c>
      <c r="DK160" t="s">
        <v>23</v>
      </c>
      <c r="DL160" t="s">
        <v>27</v>
      </c>
      <c r="DM160" t="s">
        <v>23</v>
      </c>
    </row>
    <row r="161" spans="1:117" ht="12.75">
      <c r="A161" s="9">
        <f t="shared" si="2"/>
        <v>154</v>
      </c>
      <c r="C161" s="3">
        <v>38477</v>
      </c>
      <c r="D161" s="4">
        <v>78</v>
      </c>
      <c r="E161" s="4">
        <v>78.11</v>
      </c>
      <c r="F161" s="4">
        <v>75.33</v>
      </c>
      <c r="G161" s="4">
        <v>75.5</v>
      </c>
      <c r="H161" s="5">
        <v>12371800</v>
      </c>
      <c r="I161" s="40">
        <v>75.12</v>
      </c>
      <c r="J161" s="36"/>
      <c r="K161" s="46">
        <f>IF($I161&lt;&gt;"",ROUND($E$3*E161,0),"")</f>
        <v>78</v>
      </c>
      <c r="L161" s="46">
        <f>IF($I161&lt;&gt;"",ROUND($E$3*F161,0),"")</f>
        <v>75</v>
      </c>
      <c r="M161" s="45"/>
      <c r="N161" s="54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DB161" t="s">
        <v>27</v>
      </c>
      <c r="DC161" t="s">
        <v>23</v>
      </c>
      <c r="DD161" t="s">
        <v>27</v>
      </c>
      <c r="DG161" t="s">
        <v>23</v>
      </c>
      <c r="DH161" t="s">
        <v>27</v>
      </c>
      <c r="DI161" t="s">
        <v>23</v>
      </c>
      <c r="DJ161" t="s">
        <v>27</v>
      </c>
      <c r="DK161" t="s">
        <v>23</v>
      </c>
      <c r="DL161" t="s">
        <v>27</v>
      </c>
      <c r="DM161" t="s">
        <v>23</v>
      </c>
    </row>
    <row r="162" spans="1:117" ht="12.75">
      <c r="A162" s="9">
        <f t="shared" si="2"/>
        <v>155</v>
      </c>
      <c r="C162" s="3">
        <v>38478</v>
      </c>
      <c r="D162" s="4">
        <v>75.56</v>
      </c>
      <c r="E162" s="4">
        <v>75.92</v>
      </c>
      <c r="F162" s="4">
        <v>74.97</v>
      </c>
      <c r="G162" s="4">
        <v>75.26</v>
      </c>
      <c r="H162" s="5">
        <v>7750300</v>
      </c>
      <c r="I162" s="40">
        <v>75.08</v>
      </c>
      <c r="J162" s="36"/>
      <c r="K162" s="46">
        <f>IF($I162&lt;&gt;"",ROUND($E$3*E162,0),"")</f>
        <v>76</v>
      </c>
      <c r="L162" s="46">
        <f>IF($I162&lt;&gt;"",ROUND($E$3*F162,0),"")</f>
        <v>75</v>
      </c>
      <c r="M162" s="45"/>
      <c r="N162" s="54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DB162" t="s">
        <v>27</v>
      </c>
      <c r="DC162" t="s">
        <v>23</v>
      </c>
      <c r="DD162" t="s">
        <v>27</v>
      </c>
      <c r="DG162" t="s">
        <v>23</v>
      </c>
      <c r="DH162" t="s">
        <v>27</v>
      </c>
      <c r="DI162" t="s">
        <v>23</v>
      </c>
      <c r="DJ162" t="s">
        <v>27</v>
      </c>
      <c r="DK162" t="s">
        <v>23</v>
      </c>
      <c r="DL162" t="s">
        <v>27</v>
      </c>
      <c r="DM162" t="s">
        <v>23</v>
      </c>
    </row>
    <row r="163" spans="1:117" ht="12.75">
      <c r="A163" s="9">
        <f t="shared" si="2"/>
        <v>156</v>
      </c>
      <c r="C163" s="3">
        <v>38481</v>
      </c>
      <c r="D163" s="4">
        <v>75.26</v>
      </c>
      <c r="E163" s="4">
        <v>75.46</v>
      </c>
      <c r="F163" s="4">
        <v>74.71</v>
      </c>
      <c r="G163" s="4">
        <v>74.98</v>
      </c>
      <c r="H163" s="5">
        <v>5616700</v>
      </c>
      <c r="I163" s="40">
        <v>74.8</v>
      </c>
      <c r="J163" s="36"/>
      <c r="K163" s="46">
        <f>IF($I163&lt;&gt;"",ROUND($E$3*E163,0),"")</f>
        <v>75</v>
      </c>
      <c r="L163" s="46">
        <f>IF($I163&lt;&gt;"",ROUND($E$3*F163,0),"")</f>
        <v>75</v>
      </c>
      <c r="M163" s="45"/>
      <c r="N163" s="54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DB163" t="s">
        <v>27</v>
      </c>
      <c r="DC163" t="s">
        <v>23</v>
      </c>
      <c r="DD163" t="s">
        <v>27</v>
      </c>
      <c r="DG163" t="s">
        <v>23</v>
      </c>
      <c r="DH163" t="s">
        <v>27</v>
      </c>
      <c r="DI163" t="s">
        <v>23</v>
      </c>
      <c r="DJ163" t="s">
        <v>27</v>
      </c>
      <c r="DK163" t="s">
        <v>23</v>
      </c>
      <c r="DL163" t="s">
        <v>27</v>
      </c>
      <c r="DM163" t="s">
        <v>23</v>
      </c>
    </row>
    <row r="164" spans="1:117" ht="12.75">
      <c r="A164" s="9">
        <f t="shared" si="2"/>
        <v>157</v>
      </c>
      <c r="C164" s="3">
        <v>38482</v>
      </c>
      <c r="D164" s="4">
        <v>74.75</v>
      </c>
      <c r="E164" s="4">
        <v>74.76</v>
      </c>
      <c r="F164" s="4">
        <v>73.04</v>
      </c>
      <c r="G164" s="4">
        <v>73.3</v>
      </c>
      <c r="H164" s="5">
        <v>7982200</v>
      </c>
      <c r="I164" s="40">
        <v>73.12</v>
      </c>
      <c r="J164" s="36"/>
      <c r="K164" s="46">
        <f>IF($I164&lt;&gt;"",ROUND($E$3*E164,0),"")</f>
        <v>75</v>
      </c>
      <c r="L164" s="46">
        <f>IF($I164&lt;&gt;"",ROUND($E$3*F164,0),"")</f>
        <v>73</v>
      </c>
      <c r="M164" s="45"/>
      <c r="N164" s="54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DB164" t="s">
        <v>27</v>
      </c>
      <c r="DC164" t="s">
        <v>23</v>
      </c>
      <c r="DD164" t="s">
        <v>27</v>
      </c>
      <c r="DG164" t="s">
        <v>23</v>
      </c>
      <c r="DH164" t="s">
        <v>27</v>
      </c>
      <c r="DI164" t="s">
        <v>23</v>
      </c>
      <c r="DJ164" t="s">
        <v>27</v>
      </c>
      <c r="DK164" t="s">
        <v>23</v>
      </c>
      <c r="DL164" t="s">
        <v>27</v>
      </c>
      <c r="DM164" t="s">
        <v>23</v>
      </c>
    </row>
    <row r="165" spans="1:120" ht="12.75">
      <c r="A165" s="9">
        <f t="shared" si="2"/>
        <v>158</v>
      </c>
      <c r="C165" s="3">
        <v>38483</v>
      </c>
      <c r="D165" s="4">
        <v>73.63</v>
      </c>
      <c r="E165" s="4">
        <v>73.69</v>
      </c>
      <c r="F165" s="4">
        <v>72.51</v>
      </c>
      <c r="G165" s="4">
        <v>73.28</v>
      </c>
      <c r="H165" s="5">
        <v>6915700</v>
      </c>
      <c r="I165" s="40">
        <v>73.1</v>
      </c>
      <c r="J165" s="36"/>
      <c r="K165" s="46">
        <f>IF($I165&lt;&gt;"",ROUND($E$3*E165,0),"")</f>
        <v>74</v>
      </c>
      <c r="L165" s="46">
        <f>IF($I165&lt;&gt;"",ROUND($E$3*F165,0),"")</f>
        <v>73</v>
      </c>
      <c r="M165" s="45"/>
      <c r="N165" s="54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DB165" t="s">
        <v>27</v>
      </c>
      <c r="DC165" t="s">
        <v>23</v>
      </c>
      <c r="DD165" t="s">
        <v>27</v>
      </c>
      <c r="DG165" t="s">
        <v>23</v>
      </c>
      <c r="DH165" t="s">
        <v>27</v>
      </c>
      <c r="DI165" t="s">
        <v>23</v>
      </c>
      <c r="DJ165" t="s">
        <v>27</v>
      </c>
      <c r="DK165" t="s">
        <v>23</v>
      </c>
      <c r="DL165" t="s">
        <v>27</v>
      </c>
      <c r="DM165" t="s">
        <v>23</v>
      </c>
      <c r="DP165" t="s">
        <v>27</v>
      </c>
    </row>
    <row r="166" spans="1:121" ht="12.75">
      <c r="A166" s="9">
        <f t="shared" si="2"/>
        <v>159</v>
      </c>
      <c r="C166" s="3">
        <v>38484</v>
      </c>
      <c r="D166" s="4">
        <v>73.53</v>
      </c>
      <c r="E166" s="4">
        <v>73.8</v>
      </c>
      <c r="F166" s="4">
        <v>72.5</v>
      </c>
      <c r="G166" s="4">
        <v>72.62</v>
      </c>
      <c r="H166" s="5">
        <v>6061900</v>
      </c>
      <c r="I166" s="40">
        <v>72.45</v>
      </c>
      <c r="J166" s="36"/>
      <c r="K166" s="46">
        <f>IF($I166&lt;&gt;"",ROUND($E$3*E166,0),"")</f>
        <v>74</v>
      </c>
      <c r="L166" s="46">
        <f>IF($I166&lt;&gt;"",ROUND($E$3*F166,0),"")</f>
        <v>73</v>
      </c>
      <c r="M166" s="45"/>
      <c r="N166" s="54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DB166" t="s">
        <v>27</v>
      </c>
      <c r="DC166" t="s">
        <v>23</v>
      </c>
      <c r="DD166" t="s">
        <v>27</v>
      </c>
      <c r="DG166" t="s">
        <v>23</v>
      </c>
      <c r="DH166" t="s">
        <v>27</v>
      </c>
      <c r="DI166" t="s">
        <v>23</v>
      </c>
      <c r="DJ166" t="s">
        <v>27</v>
      </c>
      <c r="DK166" t="s">
        <v>23</v>
      </c>
      <c r="DL166" t="s">
        <v>27</v>
      </c>
      <c r="DM166" t="s">
        <v>23</v>
      </c>
      <c r="DP166" t="s">
        <v>27</v>
      </c>
      <c r="DQ166" t="s">
        <v>23</v>
      </c>
    </row>
    <row r="167" spans="1:121" ht="12.75">
      <c r="A167" s="9">
        <f t="shared" si="2"/>
        <v>160</v>
      </c>
      <c r="C167" s="3">
        <v>38485</v>
      </c>
      <c r="D167" s="4">
        <v>72.53</v>
      </c>
      <c r="E167" s="4">
        <v>73.86</v>
      </c>
      <c r="F167" s="4">
        <v>72.52</v>
      </c>
      <c r="G167" s="4">
        <v>73.16</v>
      </c>
      <c r="H167" s="5">
        <v>7150600</v>
      </c>
      <c r="I167" s="40">
        <v>72.98</v>
      </c>
      <c r="J167" s="36"/>
      <c r="K167" s="46">
        <f>IF($I167&lt;&gt;"",ROUND($E$3*E167,0),"")</f>
        <v>74</v>
      </c>
      <c r="L167" s="46">
        <f>IF($I167&lt;&gt;"",ROUND($E$3*F167,0),"")</f>
        <v>73</v>
      </c>
      <c r="M167" s="45"/>
      <c r="N167" s="54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DB167" t="s">
        <v>27</v>
      </c>
      <c r="DC167" t="s">
        <v>23</v>
      </c>
      <c r="DD167" t="s">
        <v>27</v>
      </c>
      <c r="DG167" t="s">
        <v>23</v>
      </c>
      <c r="DH167" t="s">
        <v>27</v>
      </c>
      <c r="DI167" t="s">
        <v>23</v>
      </c>
      <c r="DJ167" t="s">
        <v>27</v>
      </c>
      <c r="DK167" t="s">
        <v>23</v>
      </c>
      <c r="DL167" t="s">
        <v>27</v>
      </c>
      <c r="DM167" t="s">
        <v>23</v>
      </c>
      <c r="DP167" t="s">
        <v>27</v>
      </c>
      <c r="DQ167" t="s">
        <v>23</v>
      </c>
    </row>
    <row r="168" spans="1:121" ht="12.75">
      <c r="A168" s="9">
        <f t="shared" si="2"/>
        <v>161</v>
      </c>
      <c r="C168" s="21">
        <v>38488</v>
      </c>
      <c r="D168" s="16">
        <v>73.09</v>
      </c>
      <c r="E168" s="16">
        <v>74.49</v>
      </c>
      <c r="F168" s="16">
        <v>73.09</v>
      </c>
      <c r="G168" s="16">
        <v>74.34</v>
      </c>
      <c r="H168" s="17">
        <v>5501500</v>
      </c>
      <c r="I168" s="40">
        <v>74.16</v>
      </c>
      <c r="J168" s="36"/>
      <c r="K168" s="46">
        <f>IF($I168&lt;&gt;"",ROUND($E$3*E168,0),"")</f>
        <v>74</v>
      </c>
      <c r="L168" s="46">
        <f>IF($I168&lt;&gt;"",ROUND($E$3*F168,0),"")</f>
        <v>73</v>
      </c>
      <c r="M168" s="45"/>
      <c r="N168" s="54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DB168" t="s">
        <v>27</v>
      </c>
      <c r="DC168" t="s">
        <v>23</v>
      </c>
      <c r="DD168" t="s">
        <v>27</v>
      </c>
      <c r="DG168" t="s">
        <v>23</v>
      </c>
      <c r="DH168" t="s">
        <v>27</v>
      </c>
      <c r="DI168" t="s">
        <v>23</v>
      </c>
      <c r="DJ168" t="s">
        <v>27</v>
      </c>
      <c r="DK168" t="s">
        <v>23</v>
      </c>
      <c r="DL168" t="s">
        <v>27</v>
      </c>
      <c r="DM168" t="s">
        <v>23</v>
      </c>
      <c r="DP168" t="s">
        <v>27</v>
      </c>
      <c r="DQ168" t="s">
        <v>23</v>
      </c>
    </row>
    <row r="169" spans="1:121" ht="12.75">
      <c r="A169" s="9">
        <f t="shared" si="2"/>
        <v>162</v>
      </c>
      <c r="C169" s="21">
        <v>38489</v>
      </c>
      <c r="D169" s="16">
        <v>73.93</v>
      </c>
      <c r="E169" s="16">
        <v>74.43</v>
      </c>
      <c r="F169" s="16">
        <v>73.33</v>
      </c>
      <c r="G169" s="16">
        <v>74.29</v>
      </c>
      <c r="H169" s="17">
        <v>5135600</v>
      </c>
      <c r="I169" s="40">
        <v>74.11</v>
      </c>
      <c r="J169" s="36"/>
      <c r="K169" s="46">
        <f>IF($I169&lt;&gt;"",ROUND($E$3*E169,0),"")</f>
        <v>74</v>
      </c>
      <c r="L169" s="46">
        <f>IF($I169&lt;&gt;"",ROUND($E$3*F169,0),"")</f>
        <v>73</v>
      </c>
      <c r="M169" s="45"/>
      <c r="N169" s="54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DB169" t="s">
        <v>27</v>
      </c>
      <c r="DC169" t="s">
        <v>23</v>
      </c>
      <c r="DG169" t="s">
        <v>23</v>
      </c>
      <c r="DH169" t="s">
        <v>27</v>
      </c>
      <c r="DI169" t="s">
        <v>23</v>
      </c>
      <c r="DJ169" t="s">
        <v>27</v>
      </c>
      <c r="DK169" t="s">
        <v>23</v>
      </c>
      <c r="DL169" t="s">
        <v>27</v>
      </c>
      <c r="DM169" t="s">
        <v>23</v>
      </c>
      <c r="DP169" t="s">
        <v>27</v>
      </c>
      <c r="DQ169" t="s">
        <v>23</v>
      </c>
    </row>
    <row r="170" spans="1:121" ht="12.75">
      <c r="A170" s="9">
        <f t="shared" si="2"/>
        <v>163</v>
      </c>
      <c r="C170" s="21">
        <v>38490</v>
      </c>
      <c r="D170" s="16">
        <v>75</v>
      </c>
      <c r="E170" s="16">
        <v>76.82</v>
      </c>
      <c r="F170" s="16">
        <v>74.69</v>
      </c>
      <c r="G170" s="16">
        <v>76.36</v>
      </c>
      <c r="H170" s="17">
        <v>10309600</v>
      </c>
      <c r="I170" s="40">
        <v>76.18</v>
      </c>
      <c r="J170" s="36"/>
      <c r="K170" s="46">
        <f>IF($I170&lt;&gt;"",ROUND($E$3*E170,0),"")</f>
        <v>77</v>
      </c>
      <c r="L170" s="46">
        <f>IF($I170&lt;&gt;"",ROUND($E$3*F170,0),"")</f>
        <v>75</v>
      </c>
      <c r="M170" s="45"/>
      <c r="N170" s="54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DB170" t="s">
        <v>27</v>
      </c>
      <c r="DG170" t="s">
        <v>23</v>
      </c>
      <c r="DH170" t="s">
        <v>27</v>
      </c>
      <c r="DI170" t="s">
        <v>23</v>
      </c>
      <c r="DK170" t="s">
        <v>23</v>
      </c>
      <c r="DL170" t="s">
        <v>27</v>
      </c>
      <c r="DM170" t="s">
        <v>23</v>
      </c>
      <c r="DN170" t="s">
        <v>27</v>
      </c>
      <c r="DP170" t="s">
        <v>27</v>
      </c>
      <c r="DQ170" t="s">
        <v>23</v>
      </c>
    </row>
    <row r="171" spans="1:121" ht="12.75">
      <c r="A171" s="9">
        <f t="shared" si="2"/>
        <v>164</v>
      </c>
      <c r="C171" s="21">
        <v>38491</v>
      </c>
      <c r="D171" s="16">
        <v>76.5</v>
      </c>
      <c r="E171" s="16">
        <v>77.64</v>
      </c>
      <c r="F171" s="16">
        <v>76.37</v>
      </c>
      <c r="G171" s="16">
        <v>77.16</v>
      </c>
      <c r="H171" s="17">
        <v>7030400</v>
      </c>
      <c r="I171" s="40">
        <v>76.97</v>
      </c>
      <c r="J171" s="36"/>
      <c r="K171" s="46">
        <f>IF($I171&lt;&gt;"",ROUND($E$3*E171,0),"")</f>
        <v>78</v>
      </c>
      <c r="L171" s="46">
        <f>IF($I171&lt;&gt;"",ROUND($E$3*F171,0),"")</f>
        <v>76</v>
      </c>
      <c r="M171" s="45"/>
      <c r="N171" s="54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DB171" t="s">
        <v>27</v>
      </c>
      <c r="DG171" t="s">
        <v>23</v>
      </c>
      <c r="DK171" t="s">
        <v>23</v>
      </c>
      <c r="DL171" t="s">
        <v>27</v>
      </c>
      <c r="DM171" t="s">
        <v>23</v>
      </c>
      <c r="DN171" t="s">
        <v>27</v>
      </c>
      <c r="DO171" t="s">
        <v>23</v>
      </c>
      <c r="DP171" t="s">
        <v>27</v>
      </c>
      <c r="DQ171" t="s">
        <v>23</v>
      </c>
    </row>
    <row r="172" spans="1:121" ht="12.75">
      <c r="A172" s="9">
        <f t="shared" si="2"/>
        <v>165</v>
      </c>
      <c r="C172" s="21">
        <v>38492</v>
      </c>
      <c r="D172" s="16">
        <v>77.28</v>
      </c>
      <c r="E172" s="16">
        <v>77.28</v>
      </c>
      <c r="F172" s="16">
        <v>76.36</v>
      </c>
      <c r="G172" s="16">
        <v>76.41</v>
      </c>
      <c r="H172" s="17">
        <v>6329800</v>
      </c>
      <c r="I172" s="40">
        <v>76.23</v>
      </c>
      <c r="J172" s="36"/>
      <c r="K172" s="46">
        <f>IF($I172&lt;&gt;"",ROUND($E$3*E172,0),"")</f>
        <v>77</v>
      </c>
      <c r="L172" s="46">
        <f>IF($I172&lt;&gt;"",ROUND($E$3*F172,0),"")</f>
        <v>76</v>
      </c>
      <c r="M172" s="45"/>
      <c r="N172" s="54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DB172" t="s">
        <v>27</v>
      </c>
      <c r="DK172" t="s">
        <v>23</v>
      </c>
      <c r="DM172" t="s">
        <v>23</v>
      </c>
      <c r="DN172" t="s">
        <v>27</v>
      </c>
      <c r="DO172" t="s">
        <v>23</v>
      </c>
      <c r="DP172" t="s">
        <v>27</v>
      </c>
      <c r="DQ172" t="s">
        <v>23</v>
      </c>
    </row>
    <row r="173" spans="1:121" ht="12.75">
      <c r="A173" s="9">
        <f t="shared" si="2"/>
        <v>166</v>
      </c>
      <c r="C173" s="21">
        <v>38495</v>
      </c>
      <c r="D173" s="16">
        <v>76.3</v>
      </c>
      <c r="E173" s="16">
        <v>76.95</v>
      </c>
      <c r="F173" s="16">
        <v>76</v>
      </c>
      <c r="G173" s="16">
        <v>76.51</v>
      </c>
      <c r="H173" s="17">
        <v>4759800</v>
      </c>
      <c r="I173" s="40">
        <v>76.33</v>
      </c>
      <c r="J173" s="36"/>
      <c r="K173" s="46">
        <f>IF($I173&lt;&gt;"",ROUND($E$3*E173,0),"")</f>
        <v>77</v>
      </c>
      <c r="L173" s="46">
        <f>IF($I173&lt;&gt;"",ROUND($E$3*F173,0),"")</f>
        <v>76</v>
      </c>
      <c r="M173" s="45"/>
      <c r="N173" s="54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DB173" t="s">
        <v>27</v>
      </c>
      <c r="DM173" t="s">
        <v>23</v>
      </c>
      <c r="DN173" t="s">
        <v>27</v>
      </c>
      <c r="DO173" t="s">
        <v>23</v>
      </c>
      <c r="DP173" t="s">
        <v>27</v>
      </c>
      <c r="DQ173" t="s">
        <v>23</v>
      </c>
    </row>
    <row r="174" spans="1:121" ht="12.75">
      <c r="A174" s="9">
        <f t="shared" si="2"/>
        <v>167</v>
      </c>
      <c r="C174" s="21">
        <v>38496</v>
      </c>
      <c r="D174" s="16">
        <v>76.14</v>
      </c>
      <c r="E174" s="16">
        <v>76.51</v>
      </c>
      <c r="F174" s="16">
        <v>75.56</v>
      </c>
      <c r="G174" s="16">
        <v>75.81</v>
      </c>
      <c r="H174" s="17">
        <v>5660700</v>
      </c>
      <c r="I174" s="40">
        <v>75.63</v>
      </c>
      <c r="J174" s="36"/>
      <c r="K174" s="46">
        <f>IF($I174&lt;&gt;"",ROUND($E$3*E174,0),"")</f>
        <v>77</v>
      </c>
      <c r="L174" s="46">
        <f>IF($I174&lt;&gt;"",ROUND($E$3*F174,0),"")</f>
        <v>76</v>
      </c>
      <c r="M174" s="45"/>
      <c r="N174" s="54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DB174" t="s">
        <v>27</v>
      </c>
      <c r="DM174" t="s">
        <v>23</v>
      </c>
      <c r="DN174" t="s">
        <v>27</v>
      </c>
      <c r="DO174" t="s">
        <v>23</v>
      </c>
      <c r="DP174" t="s">
        <v>27</v>
      </c>
      <c r="DQ174" t="s">
        <v>23</v>
      </c>
    </row>
    <row r="175" spans="1:121" ht="12.75">
      <c r="A175" s="9">
        <f t="shared" si="2"/>
        <v>168</v>
      </c>
      <c r="C175" s="21">
        <v>38497</v>
      </c>
      <c r="D175" s="16">
        <v>75.42</v>
      </c>
      <c r="E175" s="16">
        <v>76.03</v>
      </c>
      <c r="F175" s="16">
        <v>75.17</v>
      </c>
      <c r="G175" s="16">
        <v>76</v>
      </c>
      <c r="H175" s="17">
        <v>5483400</v>
      </c>
      <c r="I175" s="40">
        <v>75.82</v>
      </c>
      <c r="J175" s="36"/>
      <c r="K175" s="46">
        <f>IF($I175&lt;&gt;"",ROUND($E$3*E175,0),"")</f>
        <v>76</v>
      </c>
      <c r="L175" s="46">
        <f>IF($I175&lt;&gt;"",ROUND($E$3*F175,0),"")</f>
        <v>75</v>
      </c>
      <c r="M175" s="45"/>
      <c r="N175" s="54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DB175" t="s">
        <v>27</v>
      </c>
      <c r="DM175" t="s">
        <v>23</v>
      </c>
      <c r="DN175" t="s">
        <v>27</v>
      </c>
      <c r="DO175" t="s">
        <v>23</v>
      </c>
      <c r="DP175" t="s">
        <v>27</v>
      </c>
      <c r="DQ175" t="s">
        <v>23</v>
      </c>
    </row>
    <row r="176" spans="1:121" ht="12.75">
      <c r="A176" s="9">
        <f t="shared" si="2"/>
        <v>169</v>
      </c>
      <c r="C176" s="21">
        <v>38498</v>
      </c>
      <c r="D176" s="16">
        <v>76.45</v>
      </c>
      <c r="E176" s="16">
        <v>77.41</v>
      </c>
      <c r="F176" s="16">
        <v>76.29</v>
      </c>
      <c r="G176" s="16">
        <v>77.14</v>
      </c>
      <c r="H176" s="17">
        <v>5832000</v>
      </c>
      <c r="I176" s="40">
        <v>76.95</v>
      </c>
      <c r="J176" s="36"/>
      <c r="K176" s="46">
        <f>IF($I176&lt;&gt;"",ROUND($E$3*E176,0),"")</f>
        <v>77</v>
      </c>
      <c r="L176" s="46">
        <f>IF($I176&lt;&gt;"",ROUND($E$3*F176,0),"")</f>
        <v>76</v>
      </c>
      <c r="M176" s="45"/>
      <c r="N176" s="54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DB176" t="s">
        <v>27</v>
      </c>
      <c r="DM176" t="s">
        <v>23</v>
      </c>
      <c r="DN176" t="s">
        <v>27</v>
      </c>
      <c r="DO176" t="s">
        <v>23</v>
      </c>
      <c r="DP176" t="s">
        <v>27</v>
      </c>
      <c r="DQ176" t="s">
        <v>23</v>
      </c>
    </row>
    <row r="177" spans="1:121" ht="12.75">
      <c r="A177" s="9">
        <f t="shared" si="2"/>
        <v>170</v>
      </c>
      <c r="C177" s="21">
        <v>38499</v>
      </c>
      <c r="D177" s="16">
        <v>77.11</v>
      </c>
      <c r="E177" s="16">
        <v>77.24</v>
      </c>
      <c r="F177" s="16">
        <v>76.53</v>
      </c>
      <c r="G177" s="16">
        <v>77.1</v>
      </c>
      <c r="H177" s="17">
        <v>3163900</v>
      </c>
      <c r="I177" s="40">
        <v>76.92</v>
      </c>
      <c r="J177" s="36"/>
      <c r="K177" s="46">
        <f>IF($I177&lt;&gt;"",ROUND($E$3*E177,0),"")</f>
        <v>77</v>
      </c>
      <c r="L177" s="46">
        <f>IF($I177&lt;&gt;"",ROUND($E$3*F177,0),"")</f>
        <v>77</v>
      </c>
      <c r="M177" s="45"/>
      <c r="N177" s="54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DB177" t="s">
        <v>27</v>
      </c>
      <c r="DM177" t="s">
        <v>23</v>
      </c>
      <c r="DN177" t="s">
        <v>27</v>
      </c>
      <c r="DO177" t="s">
        <v>23</v>
      </c>
      <c r="DP177" t="s">
        <v>27</v>
      </c>
      <c r="DQ177" t="s">
        <v>23</v>
      </c>
    </row>
    <row r="178" spans="1:128" ht="12.75">
      <c r="A178" s="9">
        <f t="shared" si="2"/>
        <v>171</v>
      </c>
      <c r="C178" s="21">
        <v>38503</v>
      </c>
      <c r="D178" s="16">
        <v>77.3</v>
      </c>
      <c r="E178" s="16">
        <v>77.41</v>
      </c>
      <c r="F178" s="16">
        <v>75.5</v>
      </c>
      <c r="G178" s="16">
        <v>75.55</v>
      </c>
      <c r="H178" s="17">
        <v>6419000</v>
      </c>
      <c r="I178" s="40">
        <v>75.37</v>
      </c>
      <c r="J178" s="36"/>
      <c r="K178" s="46">
        <f>IF($I178&lt;&gt;"",ROUND($E$3*E178,0),"")</f>
        <v>77</v>
      </c>
      <c r="L178" s="46">
        <f>IF($I178&lt;&gt;"",ROUND($E$3*F178,0),"")</f>
        <v>76</v>
      </c>
      <c r="M178" s="45"/>
      <c r="N178" s="54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DB178" t="s">
        <v>27</v>
      </c>
      <c r="DM178" t="s">
        <v>23</v>
      </c>
      <c r="DN178" t="s">
        <v>27</v>
      </c>
      <c r="DO178" t="s">
        <v>23</v>
      </c>
      <c r="DP178" t="s">
        <v>27</v>
      </c>
      <c r="DQ178" t="s">
        <v>23</v>
      </c>
      <c r="DX178" t="s">
        <v>27</v>
      </c>
    </row>
    <row r="179" spans="1:129" ht="12.75">
      <c r="A179" s="9">
        <f t="shared" si="2"/>
        <v>172</v>
      </c>
      <c r="C179" s="21">
        <v>38504</v>
      </c>
      <c r="D179" s="16">
        <v>75.57</v>
      </c>
      <c r="E179" s="16">
        <v>77.5</v>
      </c>
      <c r="F179" s="16">
        <v>75.57</v>
      </c>
      <c r="G179" s="16">
        <v>76.84</v>
      </c>
      <c r="H179" s="17">
        <v>7380600</v>
      </c>
      <c r="I179" s="40">
        <v>76.66</v>
      </c>
      <c r="J179" s="36"/>
      <c r="K179" s="46">
        <f>IF($I179&lt;&gt;"",ROUND($E$3*E179,0),"")</f>
        <v>78</v>
      </c>
      <c r="L179" s="46">
        <f>IF($I179&lt;&gt;"",ROUND($E$3*F179,0),"")</f>
        <v>76</v>
      </c>
      <c r="M179" s="45"/>
      <c r="N179" s="54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DB179" t="s">
        <v>27</v>
      </c>
      <c r="DM179" t="s">
        <v>23</v>
      </c>
      <c r="DN179" t="s">
        <v>27</v>
      </c>
      <c r="DO179" t="s">
        <v>23</v>
      </c>
      <c r="DP179" t="s">
        <v>27</v>
      </c>
      <c r="DQ179" t="s">
        <v>23</v>
      </c>
      <c r="DX179" t="s">
        <v>27</v>
      </c>
      <c r="DY179" t="s">
        <v>23</v>
      </c>
    </row>
    <row r="180" spans="1:129" ht="12.75">
      <c r="A180" s="9">
        <f t="shared" si="2"/>
        <v>173</v>
      </c>
      <c r="C180" s="21">
        <v>38505</v>
      </c>
      <c r="D180" s="16">
        <v>76.75</v>
      </c>
      <c r="E180" s="16">
        <v>77.39</v>
      </c>
      <c r="F180" s="16">
        <v>76.68</v>
      </c>
      <c r="G180" s="16">
        <v>77.35</v>
      </c>
      <c r="H180" s="17">
        <v>4025600</v>
      </c>
      <c r="I180" s="40">
        <v>77.16</v>
      </c>
      <c r="J180" s="36"/>
      <c r="K180" s="46">
        <f>IF($I180&lt;&gt;"",ROUND($E$3*E180,0),"")</f>
        <v>77</v>
      </c>
      <c r="L180" s="46">
        <f>IF($I180&lt;&gt;"",ROUND($E$3*F180,0),"")</f>
        <v>77</v>
      </c>
      <c r="M180" s="45"/>
      <c r="N180" s="54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DB180" t="s">
        <v>27</v>
      </c>
      <c r="DM180" t="s">
        <v>23</v>
      </c>
      <c r="DN180" t="s">
        <v>27</v>
      </c>
      <c r="DO180" t="s">
        <v>23</v>
      </c>
      <c r="DP180" t="s">
        <v>27</v>
      </c>
      <c r="DQ180" t="s">
        <v>23</v>
      </c>
      <c r="DX180" t="s">
        <v>27</v>
      </c>
      <c r="DY180" t="s">
        <v>23</v>
      </c>
    </row>
    <row r="181" spans="1:129" ht="12.75">
      <c r="A181" s="9">
        <f t="shared" si="2"/>
        <v>174</v>
      </c>
      <c r="C181" s="21">
        <v>38506</v>
      </c>
      <c r="D181" s="16">
        <v>77.06</v>
      </c>
      <c r="E181" s="16">
        <v>77.1</v>
      </c>
      <c r="F181" s="16">
        <v>75.74</v>
      </c>
      <c r="G181" s="16">
        <v>75.79</v>
      </c>
      <c r="H181" s="17">
        <v>6149900</v>
      </c>
      <c r="I181" s="40">
        <v>75.61</v>
      </c>
      <c r="J181" s="36"/>
      <c r="K181" s="46">
        <f>IF($I181&lt;&gt;"",ROUND($E$3*E181,0),"")</f>
        <v>77</v>
      </c>
      <c r="L181" s="46">
        <f>IF($I181&lt;&gt;"",ROUND($E$3*F181,0),"")</f>
        <v>76</v>
      </c>
      <c r="M181" s="45"/>
      <c r="N181" s="54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DB181" t="s">
        <v>27</v>
      </c>
      <c r="DM181" t="s">
        <v>23</v>
      </c>
      <c r="DN181" t="s">
        <v>27</v>
      </c>
      <c r="DO181" t="s">
        <v>23</v>
      </c>
      <c r="DP181" t="s">
        <v>27</v>
      </c>
      <c r="DQ181" t="s">
        <v>23</v>
      </c>
      <c r="DX181" t="s">
        <v>27</v>
      </c>
      <c r="DY181" t="s">
        <v>23</v>
      </c>
    </row>
    <row r="182" spans="1:129" ht="12.75">
      <c r="A182" s="9">
        <f t="shared" si="2"/>
        <v>175</v>
      </c>
      <c r="C182" s="21">
        <v>38509</v>
      </c>
      <c r="D182" s="16">
        <v>75.8</v>
      </c>
      <c r="E182" s="16">
        <v>75.9</v>
      </c>
      <c r="F182" s="16">
        <v>74.92</v>
      </c>
      <c r="G182" s="16">
        <v>75</v>
      </c>
      <c r="H182" s="17">
        <v>5978600</v>
      </c>
      <c r="I182" s="40">
        <v>74.82</v>
      </c>
      <c r="J182" s="36"/>
      <c r="K182" s="46">
        <f>IF($I182&lt;&gt;"",ROUND($E$3*E182,0),"")</f>
        <v>76</v>
      </c>
      <c r="L182" s="46">
        <f>IF($I182&lt;&gt;"",ROUND($E$3*F182,0),"")</f>
        <v>75</v>
      </c>
      <c r="M182" s="45"/>
      <c r="N182" s="54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DB182" t="s">
        <v>27</v>
      </c>
      <c r="DM182" t="s">
        <v>23</v>
      </c>
      <c r="DN182" t="s">
        <v>27</v>
      </c>
      <c r="DO182" t="s">
        <v>23</v>
      </c>
      <c r="DP182" t="s">
        <v>27</v>
      </c>
      <c r="DQ182" t="s">
        <v>23</v>
      </c>
      <c r="DX182" t="s">
        <v>27</v>
      </c>
      <c r="DY182" t="s">
        <v>23</v>
      </c>
    </row>
    <row r="183" spans="1:129" ht="12.75">
      <c r="A183" s="9">
        <f t="shared" si="2"/>
        <v>176</v>
      </c>
      <c r="C183" s="21">
        <v>38510</v>
      </c>
      <c r="D183" s="16">
        <v>75</v>
      </c>
      <c r="E183" s="16">
        <v>76.09</v>
      </c>
      <c r="F183" s="16">
        <v>75</v>
      </c>
      <c r="G183" s="16">
        <v>75.04</v>
      </c>
      <c r="H183" s="17">
        <v>5226600</v>
      </c>
      <c r="I183" s="40">
        <v>74.86</v>
      </c>
      <c r="J183" s="36"/>
      <c r="K183" s="46">
        <f>IF($I183&lt;&gt;"",ROUND($E$3*E183,0),"")</f>
        <v>76</v>
      </c>
      <c r="L183" s="46">
        <f>IF($I183&lt;&gt;"",ROUND($E$3*F183,0),"")</f>
        <v>75</v>
      </c>
      <c r="M183" s="45"/>
      <c r="N183" s="54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DB183" t="s">
        <v>27</v>
      </c>
      <c r="DM183" t="s">
        <v>23</v>
      </c>
      <c r="DO183" t="s">
        <v>23</v>
      </c>
      <c r="DP183" t="s">
        <v>27</v>
      </c>
      <c r="DQ183" t="s">
        <v>23</v>
      </c>
      <c r="DX183" t="s">
        <v>27</v>
      </c>
      <c r="DY183" t="s">
        <v>23</v>
      </c>
    </row>
    <row r="184" spans="1:129" ht="12.75">
      <c r="A184" s="9">
        <f t="shared" si="2"/>
        <v>177</v>
      </c>
      <c r="C184" s="21">
        <v>38511</v>
      </c>
      <c r="D184" s="16">
        <v>75.04</v>
      </c>
      <c r="E184" s="16">
        <v>75.4</v>
      </c>
      <c r="F184" s="16">
        <v>74.63</v>
      </c>
      <c r="G184" s="16">
        <v>74.8</v>
      </c>
      <c r="H184" s="17">
        <v>4280000</v>
      </c>
      <c r="I184" s="40">
        <v>74.62</v>
      </c>
      <c r="J184" s="36"/>
      <c r="K184" s="46">
        <f>IF($I184&lt;&gt;"",ROUND($E$3*E184,0),"")</f>
        <v>75</v>
      </c>
      <c r="L184" s="46">
        <f>IF($I184&lt;&gt;"",ROUND($E$3*F184,0),"")</f>
        <v>75</v>
      </c>
      <c r="M184" s="45"/>
      <c r="N184" s="54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DB184" t="s">
        <v>27</v>
      </c>
      <c r="DO184" t="s">
        <v>23</v>
      </c>
      <c r="DP184" t="s">
        <v>27</v>
      </c>
      <c r="DQ184" t="s">
        <v>23</v>
      </c>
      <c r="DV184" t="s">
        <v>27</v>
      </c>
      <c r="DX184" t="s">
        <v>27</v>
      </c>
      <c r="DY184" t="s">
        <v>23</v>
      </c>
    </row>
    <row r="185" spans="1:129" ht="12.75">
      <c r="A185" s="9">
        <f t="shared" si="2"/>
        <v>178</v>
      </c>
      <c r="C185" s="21">
        <v>38512</v>
      </c>
      <c r="D185" s="16">
        <v>74.58</v>
      </c>
      <c r="E185" s="16">
        <v>75.47</v>
      </c>
      <c r="F185" s="16">
        <v>74.23</v>
      </c>
      <c r="G185" s="16">
        <v>74.93</v>
      </c>
      <c r="H185" s="17">
        <v>4423200</v>
      </c>
      <c r="I185" s="40">
        <v>74.75</v>
      </c>
      <c r="J185" s="36"/>
      <c r="K185" s="46">
        <f>IF($I185&lt;&gt;"",ROUND($E$3*E185,0),"")</f>
        <v>75</v>
      </c>
      <c r="L185" s="46">
        <f>IF($I185&lt;&gt;"",ROUND($E$3*F185,0),"")</f>
        <v>74</v>
      </c>
      <c r="M185" s="45"/>
      <c r="N185" s="54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DB185" t="s">
        <v>27</v>
      </c>
      <c r="DO185" t="s">
        <v>23</v>
      </c>
      <c r="DP185" t="s">
        <v>27</v>
      </c>
      <c r="DQ185" t="s">
        <v>23</v>
      </c>
      <c r="DV185" t="s">
        <v>27</v>
      </c>
      <c r="DW185" t="s">
        <v>23</v>
      </c>
      <c r="DX185" t="s">
        <v>27</v>
      </c>
      <c r="DY185" t="s">
        <v>23</v>
      </c>
    </row>
    <row r="186" spans="1:129" ht="12.75">
      <c r="A186" s="9">
        <f t="shared" si="2"/>
        <v>179</v>
      </c>
      <c r="C186" s="21">
        <v>38513</v>
      </c>
      <c r="D186" s="16">
        <v>74.75</v>
      </c>
      <c r="E186" s="16">
        <v>75.05</v>
      </c>
      <c r="F186" s="16">
        <v>74.1</v>
      </c>
      <c r="G186" s="16">
        <v>74.77</v>
      </c>
      <c r="H186" s="17">
        <v>4895800</v>
      </c>
      <c r="I186" s="40">
        <v>74.59</v>
      </c>
      <c r="J186" s="36"/>
      <c r="K186" s="46">
        <f>IF($I186&lt;&gt;"",ROUND($E$3*E186,0),"")</f>
        <v>75</v>
      </c>
      <c r="L186" s="46">
        <f>IF($I186&lt;&gt;"",ROUND($E$3*F186,0),"")</f>
        <v>74</v>
      </c>
      <c r="M186" s="45"/>
      <c r="N186" s="54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DB186" t="s">
        <v>27</v>
      </c>
      <c r="DO186" t="s">
        <v>23</v>
      </c>
      <c r="DP186" t="s">
        <v>27</v>
      </c>
      <c r="DQ186" t="s">
        <v>23</v>
      </c>
      <c r="DV186" t="s">
        <v>27</v>
      </c>
      <c r="DW186" t="s">
        <v>23</v>
      </c>
      <c r="DX186" t="s">
        <v>27</v>
      </c>
      <c r="DY186" t="s">
        <v>23</v>
      </c>
    </row>
    <row r="187" spans="1:129" ht="12.75">
      <c r="A187" s="9">
        <f t="shared" si="2"/>
        <v>180</v>
      </c>
      <c r="C187" s="21">
        <v>38516</v>
      </c>
      <c r="D187" s="16">
        <v>74.5</v>
      </c>
      <c r="E187" s="16">
        <v>75.93</v>
      </c>
      <c r="F187" s="16">
        <v>74.45</v>
      </c>
      <c r="G187" s="16">
        <v>75.05</v>
      </c>
      <c r="H187" s="17">
        <v>5715700</v>
      </c>
      <c r="I187" s="40">
        <v>74.87</v>
      </c>
      <c r="J187" s="36"/>
      <c r="K187" s="46">
        <f>IF($I187&lt;&gt;"",ROUND($E$3*E187,0),"")</f>
        <v>76</v>
      </c>
      <c r="L187" s="46">
        <f>IF($I187&lt;&gt;"",ROUND($E$3*F187,0),"")</f>
        <v>74</v>
      </c>
      <c r="M187" s="45"/>
      <c r="N187" s="54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DB187" t="s">
        <v>27</v>
      </c>
      <c r="DO187" t="s">
        <v>23</v>
      </c>
      <c r="DP187" t="s">
        <v>27</v>
      </c>
      <c r="DQ187" t="s">
        <v>23</v>
      </c>
      <c r="DT187" t="s">
        <v>27</v>
      </c>
      <c r="DV187" t="s">
        <v>27</v>
      </c>
      <c r="DW187" t="s">
        <v>23</v>
      </c>
      <c r="DX187" t="s">
        <v>27</v>
      </c>
      <c r="DY187" t="s">
        <v>23</v>
      </c>
    </row>
    <row r="188" spans="1:129" ht="12.75">
      <c r="A188" s="9">
        <f t="shared" si="2"/>
        <v>181</v>
      </c>
      <c r="C188" s="21">
        <v>38517</v>
      </c>
      <c r="D188" s="16">
        <v>75.05</v>
      </c>
      <c r="E188" s="16">
        <v>75.43</v>
      </c>
      <c r="F188" s="16">
        <v>74.73</v>
      </c>
      <c r="G188" s="16">
        <v>74.89</v>
      </c>
      <c r="H188" s="17">
        <v>4314900</v>
      </c>
      <c r="I188" s="40">
        <v>74.71</v>
      </c>
      <c r="J188" s="36"/>
      <c r="K188" s="46">
        <f>IF($I188&lt;&gt;"",ROUND($E$3*E188,0),"")</f>
        <v>75</v>
      </c>
      <c r="L188" s="46">
        <f>IF($I188&lt;&gt;"",ROUND($E$3*F188,0),"")</f>
        <v>75</v>
      </c>
      <c r="M188" s="45"/>
      <c r="N188" s="54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DB188" t="s">
        <v>27</v>
      </c>
      <c r="DO188" t="s">
        <v>23</v>
      </c>
      <c r="DP188" t="s">
        <v>27</v>
      </c>
      <c r="DQ188" t="s">
        <v>23</v>
      </c>
      <c r="DT188" t="s">
        <v>27</v>
      </c>
      <c r="DU188" t="s">
        <v>23</v>
      </c>
      <c r="DV188" t="s">
        <v>27</v>
      </c>
      <c r="DW188" t="s">
        <v>23</v>
      </c>
      <c r="DX188" t="s">
        <v>27</v>
      </c>
      <c r="DY188" t="s">
        <v>23</v>
      </c>
    </row>
    <row r="189" spans="1:129" ht="12.75">
      <c r="A189" s="9">
        <f t="shared" si="2"/>
        <v>182</v>
      </c>
      <c r="C189" s="21">
        <v>38518</v>
      </c>
      <c r="D189" s="16">
        <v>75.7</v>
      </c>
      <c r="E189" s="16">
        <v>76.5</v>
      </c>
      <c r="F189" s="16">
        <v>75.15</v>
      </c>
      <c r="G189" s="16">
        <v>76.3</v>
      </c>
      <c r="H189" s="17">
        <v>7103600</v>
      </c>
      <c r="I189" s="40">
        <v>76.12</v>
      </c>
      <c r="J189" s="36"/>
      <c r="K189" s="46">
        <f>IF($I189&lt;&gt;"",ROUND($E$3*E189,0),"")</f>
        <v>77</v>
      </c>
      <c r="L189" s="46">
        <f>IF($I189&lt;&gt;"",ROUND($E$3*F189,0),"")</f>
        <v>75</v>
      </c>
      <c r="M189" s="45"/>
      <c r="N189" s="54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DB189" t="s">
        <v>27</v>
      </c>
      <c r="DO189" t="s">
        <v>23</v>
      </c>
      <c r="DP189" t="s">
        <v>27</v>
      </c>
      <c r="DQ189" t="s">
        <v>23</v>
      </c>
      <c r="DR189" t="s">
        <v>27</v>
      </c>
      <c r="DT189" t="s">
        <v>27</v>
      </c>
      <c r="DU189" t="s">
        <v>23</v>
      </c>
      <c r="DV189" t="s">
        <v>27</v>
      </c>
      <c r="DW189" t="s">
        <v>23</v>
      </c>
      <c r="DX189" t="s">
        <v>27</v>
      </c>
      <c r="DY189" t="s">
        <v>23</v>
      </c>
    </row>
    <row r="190" spans="1:129" ht="12.75">
      <c r="A190" s="9">
        <f t="shared" si="2"/>
        <v>183</v>
      </c>
      <c r="C190" s="21">
        <v>38519</v>
      </c>
      <c r="D190" s="16">
        <v>76.4</v>
      </c>
      <c r="E190" s="16">
        <v>77.25</v>
      </c>
      <c r="F190" s="16">
        <v>76.31</v>
      </c>
      <c r="G190" s="16">
        <v>77.05</v>
      </c>
      <c r="H190" s="17">
        <v>7840000</v>
      </c>
      <c r="I190" s="40">
        <v>76.87</v>
      </c>
      <c r="J190" s="36"/>
      <c r="K190" s="46">
        <f>IF($I190&lt;&gt;"",ROUND($E$3*E190,0),"")</f>
        <v>77</v>
      </c>
      <c r="L190" s="46">
        <f>IF($I190&lt;&gt;"",ROUND($E$3*F190,0),"")</f>
        <v>76</v>
      </c>
      <c r="M190" s="45"/>
      <c r="N190" s="54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DB190" t="s">
        <v>27</v>
      </c>
      <c r="DO190" t="s">
        <v>23</v>
      </c>
      <c r="DP190" t="s">
        <v>27</v>
      </c>
      <c r="DQ190" t="s">
        <v>23</v>
      </c>
      <c r="DR190" t="s">
        <v>27</v>
      </c>
      <c r="DS190" t="s">
        <v>23</v>
      </c>
      <c r="DT190" t="s">
        <v>27</v>
      </c>
      <c r="DU190" t="s">
        <v>23</v>
      </c>
      <c r="DV190" t="s">
        <v>27</v>
      </c>
      <c r="DW190" t="s">
        <v>23</v>
      </c>
      <c r="DX190" t="s">
        <v>27</v>
      </c>
      <c r="DY190" t="s">
        <v>23</v>
      </c>
    </row>
    <row r="191" spans="1:129" ht="12.75">
      <c r="A191" s="9">
        <f t="shared" si="2"/>
        <v>184</v>
      </c>
      <c r="C191" s="21">
        <v>38520</v>
      </c>
      <c r="D191" s="16">
        <v>77.7</v>
      </c>
      <c r="E191" s="16">
        <v>77.73</v>
      </c>
      <c r="F191" s="16">
        <v>76.38</v>
      </c>
      <c r="G191" s="16">
        <v>76.39</v>
      </c>
      <c r="H191" s="17">
        <v>8593800</v>
      </c>
      <c r="I191" s="40">
        <v>76.21</v>
      </c>
      <c r="J191" s="36"/>
      <c r="K191" s="46">
        <f>IF($I191&lt;&gt;"",ROUND($E$3*E191,0),"")</f>
        <v>78</v>
      </c>
      <c r="L191" s="46">
        <f>IF($I191&lt;&gt;"",ROUND($E$3*F191,0),"")</f>
        <v>76</v>
      </c>
      <c r="M191" s="45"/>
      <c r="N191" s="54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DB191" t="s">
        <v>27</v>
      </c>
      <c r="DO191" t="s">
        <v>23</v>
      </c>
      <c r="DQ191" t="s">
        <v>23</v>
      </c>
      <c r="DR191" t="s">
        <v>27</v>
      </c>
      <c r="DS191" t="s">
        <v>23</v>
      </c>
      <c r="DT191" t="s">
        <v>27</v>
      </c>
      <c r="DU191" t="s">
        <v>23</v>
      </c>
      <c r="DV191" t="s">
        <v>27</v>
      </c>
      <c r="DW191" t="s">
        <v>23</v>
      </c>
      <c r="DX191" t="s">
        <v>27</v>
      </c>
      <c r="DY191" t="s">
        <v>23</v>
      </c>
    </row>
    <row r="192" spans="1:129" ht="12.75">
      <c r="A192" s="9">
        <f t="shared" si="2"/>
        <v>185</v>
      </c>
      <c r="C192" s="21">
        <v>38523</v>
      </c>
      <c r="D192" s="16">
        <v>76.03</v>
      </c>
      <c r="E192" s="16">
        <v>76.98</v>
      </c>
      <c r="F192" s="16">
        <v>75.57</v>
      </c>
      <c r="G192" s="16">
        <v>76.55</v>
      </c>
      <c r="H192" s="17">
        <v>3745600</v>
      </c>
      <c r="I192" s="40">
        <v>76.37</v>
      </c>
      <c r="J192" s="36"/>
      <c r="K192" s="46">
        <f>IF($I192&lt;&gt;"",ROUND($E$3*E192,0),"")</f>
        <v>77</v>
      </c>
      <c r="L192" s="46">
        <f>IF($I192&lt;&gt;"",ROUND($E$3*F192,0),"")</f>
        <v>76</v>
      </c>
      <c r="M192" s="45"/>
      <c r="N192" s="54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DB192" t="s">
        <v>27</v>
      </c>
      <c r="DQ192" t="s">
        <v>23</v>
      </c>
      <c r="DR192" t="s">
        <v>27</v>
      </c>
      <c r="DS192" t="s">
        <v>23</v>
      </c>
      <c r="DT192" t="s">
        <v>27</v>
      </c>
      <c r="DU192" t="s">
        <v>23</v>
      </c>
      <c r="DV192" t="s">
        <v>27</v>
      </c>
      <c r="DW192" t="s">
        <v>23</v>
      </c>
      <c r="DX192" t="s">
        <v>27</v>
      </c>
      <c r="DY192" t="s">
        <v>23</v>
      </c>
    </row>
    <row r="193" spans="1:129" ht="12.75">
      <c r="A193" s="9">
        <f t="shared" si="2"/>
        <v>186</v>
      </c>
      <c r="C193" s="21">
        <v>38524</v>
      </c>
      <c r="D193" s="16">
        <v>76.7</v>
      </c>
      <c r="E193" s="16">
        <v>77</v>
      </c>
      <c r="F193" s="16">
        <v>76.11</v>
      </c>
      <c r="G193" s="16">
        <v>76.41</v>
      </c>
      <c r="H193" s="17">
        <v>5339100</v>
      </c>
      <c r="I193" s="40">
        <v>76.23</v>
      </c>
      <c r="J193" s="36"/>
      <c r="K193" s="46">
        <f>IF($I193&lt;&gt;"",ROUND($E$3*E193,0),"")</f>
        <v>77</v>
      </c>
      <c r="L193" s="46">
        <f>IF($I193&lt;&gt;"",ROUND($E$3*F193,0),"")</f>
        <v>76</v>
      </c>
      <c r="M193" s="45"/>
      <c r="N193" s="54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DB193" t="s">
        <v>27</v>
      </c>
      <c r="DQ193" t="s">
        <v>23</v>
      </c>
      <c r="DR193" t="s">
        <v>27</v>
      </c>
      <c r="DS193" t="s">
        <v>23</v>
      </c>
      <c r="DT193" t="s">
        <v>27</v>
      </c>
      <c r="DU193" t="s">
        <v>23</v>
      </c>
      <c r="DV193" t="s">
        <v>27</v>
      </c>
      <c r="DW193" t="s">
        <v>23</v>
      </c>
      <c r="DX193" t="s">
        <v>27</v>
      </c>
      <c r="DY193" t="s">
        <v>23</v>
      </c>
    </row>
    <row r="194" spans="1:130" ht="12.75">
      <c r="A194" s="9">
        <f t="shared" si="2"/>
        <v>187</v>
      </c>
      <c r="C194" s="21">
        <v>38525</v>
      </c>
      <c r="D194" s="16">
        <v>76.83</v>
      </c>
      <c r="E194" s="16">
        <v>77.49</v>
      </c>
      <c r="F194" s="16">
        <v>76.67</v>
      </c>
      <c r="G194" s="16">
        <v>77.23</v>
      </c>
      <c r="H194" s="17">
        <v>5646300</v>
      </c>
      <c r="I194" s="40">
        <v>77.04</v>
      </c>
      <c r="J194" s="36"/>
      <c r="K194" s="46">
        <f>IF($I194&lt;&gt;"",ROUND($E$3*E194,0),"")</f>
        <v>77</v>
      </c>
      <c r="L194" s="46">
        <f>IF($I194&lt;&gt;"",ROUND($E$3*F194,0),"")</f>
        <v>77</v>
      </c>
      <c r="M194" s="45"/>
      <c r="N194" s="54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DB194" t="s">
        <v>27</v>
      </c>
      <c r="DQ194" t="s">
        <v>23</v>
      </c>
      <c r="DR194" t="s">
        <v>27</v>
      </c>
      <c r="DS194" t="s">
        <v>23</v>
      </c>
      <c r="DT194" t="s">
        <v>27</v>
      </c>
      <c r="DU194" t="s">
        <v>23</v>
      </c>
      <c r="DV194" t="s">
        <v>27</v>
      </c>
      <c r="DW194" t="s">
        <v>23</v>
      </c>
      <c r="DY194" t="s">
        <v>23</v>
      </c>
      <c r="DZ194" t="s">
        <v>27</v>
      </c>
    </row>
    <row r="195" spans="1:131" ht="12.75">
      <c r="A195" s="9">
        <f t="shared" si="2"/>
        <v>188</v>
      </c>
      <c r="C195" s="21">
        <v>38526</v>
      </c>
      <c r="D195" s="16">
        <v>76.81</v>
      </c>
      <c r="E195" s="16">
        <v>76.97</v>
      </c>
      <c r="F195" s="16">
        <v>75.06</v>
      </c>
      <c r="G195" s="16">
        <v>75.41</v>
      </c>
      <c r="H195" s="17">
        <v>7766700</v>
      </c>
      <c r="I195" s="40">
        <v>75.23</v>
      </c>
      <c r="J195" s="36"/>
      <c r="K195" s="46">
        <f>IF($I195&lt;&gt;"",ROUND($E$3*E195,0),"")</f>
        <v>77</v>
      </c>
      <c r="L195" s="46">
        <f>IF($I195&lt;&gt;"",ROUND($E$3*F195,0),"")</f>
        <v>75</v>
      </c>
      <c r="M195" s="45"/>
      <c r="N195" s="54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DB195" t="s">
        <v>27</v>
      </c>
      <c r="DQ195" t="s">
        <v>23</v>
      </c>
      <c r="DR195" t="s">
        <v>27</v>
      </c>
      <c r="DS195" t="s">
        <v>23</v>
      </c>
      <c r="DT195" t="s">
        <v>27</v>
      </c>
      <c r="DU195" t="s">
        <v>23</v>
      </c>
      <c r="DV195" t="s">
        <v>27</v>
      </c>
      <c r="DY195" t="s">
        <v>23</v>
      </c>
      <c r="DZ195" t="s">
        <v>27</v>
      </c>
      <c r="EA195" t="s">
        <v>23</v>
      </c>
    </row>
    <row r="196" spans="1:131" ht="12.75">
      <c r="A196" s="9">
        <f t="shared" si="2"/>
        <v>189</v>
      </c>
      <c r="C196" s="21">
        <v>38527</v>
      </c>
      <c r="D196" s="16">
        <v>75.17</v>
      </c>
      <c r="E196" s="16">
        <v>75.4</v>
      </c>
      <c r="F196" s="16">
        <v>74</v>
      </c>
      <c r="G196" s="16">
        <v>74.01</v>
      </c>
      <c r="H196" s="17">
        <v>10792100</v>
      </c>
      <c r="I196" s="40">
        <v>73.83</v>
      </c>
      <c r="J196" s="36"/>
      <c r="K196" s="46">
        <f>IF($I196&lt;&gt;"",ROUND($E$3*E196,0),"")</f>
        <v>75</v>
      </c>
      <c r="L196" s="46">
        <f>IF($I196&lt;&gt;"",ROUND($E$3*F196,0),"")</f>
        <v>74</v>
      </c>
      <c r="M196" s="45"/>
      <c r="N196" s="54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DB196" t="s">
        <v>27</v>
      </c>
      <c r="DQ196" t="s">
        <v>23</v>
      </c>
      <c r="DR196" t="s">
        <v>27</v>
      </c>
      <c r="DS196" t="s">
        <v>23</v>
      </c>
      <c r="DT196" t="s">
        <v>27</v>
      </c>
      <c r="DU196" t="s">
        <v>23</v>
      </c>
      <c r="DY196" t="s">
        <v>23</v>
      </c>
      <c r="DZ196" t="s">
        <v>27</v>
      </c>
      <c r="EA196" t="s">
        <v>23</v>
      </c>
    </row>
    <row r="197" spans="1:131" ht="12.75">
      <c r="A197" s="9">
        <f t="shared" si="2"/>
        <v>190</v>
      </c>
      <c r="C197" s="21">
        <v>38530</v>
      </c>
      <c r="D197" s="16">
        <v>74.01</v>
      </c>
      <c r="E197" s="16">
        <v>74.77</v>
      </c>
      <c r="F197" s="16">
        <v>73.5</v>
      </c>
      <c r="G197" s="16">
        <v>73.88</v>
      </c>
      <c r="H197" s="17">
        <v>6489800</v>
      </c>
      <c r="I197" s="40">
        <v>73.7</v>
      </c>
      <c r="J197" s="36"/>
      <c r="K197" s="46">
        <f>IF($I197&lt;&gt;"",ROUND($E$3*E197,0),"")</f>
        <v>75</v>
      </c>
      <c r="L197" s="46">
        <f>IF($I197&lt;&gt;"",ROUND($E$3*F197,0),"")</f>
        <v>74</v>
      </c>
      <c r="M197" s="45"/>
      <c r="N197" s="54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DB197" t="s">
        <v>27</v>
      </c>
      <c r="DQ197" t="s">
        <v>23</v>
      </c>
      <c r="DR197" t="s">
        <v>27</v>
      </c>
      <c r="DS197" t="s">
        <v>23</v>
      </c>
      <c r="DT197" t="s">
        <v>27</v>
      </c>
      <c r="DY197" t="s">
        <v>23</v>
      </c>
      <c r="DZ197" t="s">
        <v>27</v>
      </c>
      <c r="EA197" t="s">
        <v>23</v>
      </c>
    </row>
    <row r="198" spans="1:131" ht="12.75">
      <c r="A198" s="9">
        <f t="shared" si="2"/>
        <v>191</v>
      </c>
      <c r="C198" s="21">
        <v>38531</v>
      </c>
      <c r="D198" s="16">
        <v>73.83</v>
      </c>
      <c r="E198" s="16">
        <v>75.3</v>
      </c>
      <c r="F198" s="16">
        <v>73.45</v>
      </c>
      <c r="G198" s="16">
        <v>75.3</v>
      </c>
      <c r="H198" s="17">
        <v>8188800</v>
      </c>
      <c r="I198" s="40">
        <v>75.12</v>
      </c>
      <c r="J198" s="36"/>
      <c r="K198" s="46">
        <f>IF($I198&lt;&gt;"",ROUND($E$3*E198,0),"")</f>
        <v>75</v>
      </c>
      <c r="L198" s="46">
        <f>IF($I198&lt;&gt;"",ROUND($E$3*F198,0),"")</f>
        <v>73</v>
      </c>
      <c r="M198" s="45"/>
      <c r="N198" s="54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DB198" t="s">
        <v>27</v>
      </c>
      <c r="DQ198" t="s">
        <v>23</v>
      </c>
      <c r="DR198" t="s">
        <v>27</v>
      </c>
      <c r="DS198" t="s">
        <v>23</v>
      </c>
      <c r="DT198" t="s">
        <v>27</v>
      </c>
      <c r="DY198" t="s">
        <v>23</v>
      </c>
      <c r="DZ198" t="s">
        <v>27</v>
      </c>
      <c r="EA198" t="s">
        <v>23</v>
      </c>
    </row>
    <row r="199" spans="1:131" ht="12.75">
      <c r="A199" s="9">
        <f t="shared" si="2"/>
        <v>192</v>
      </c>
      <c r="C199" s="21">
        <v>38532</v>
      </c>
      <c r="D199" s="16">
        <v>75.26</v>
      </c>
      <c r="E199" s="16">
        <v>75.68</v>
      </c>
      <c r="F199" s="16">
        <v>74.62</v>
      </c>
      <c r="G199" s="16">
        <v>74.73</v>
      </c>
      <c r="H199" s="17">
        <v>5519100</v>
      </c>
      <c r="I199" s="40">
        <v>74.55</v>
      </c>
      <c r="J199" s="36"/>
      <c r="K199" s="46">
        <f>IF($I199&lt;&gt;"",ROUND($E$3*E199,0),"")</f>
        <v>76</v>
      </c>
      <c r="L199" s="46">
        <f>IF($I199&lt;&gt;"",ROUND($E$3*F199,0),"")</f>
        <v>75</v>
      </c>
      <c r="M199" s="45"/>
      <c r="N199" s="54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DB199" t="s">
        <v>27</v>
      </c>
      <c r="DQ199" t="s">
        <v>23</v>
      </c>
      <c r="DR199" t="s">
        <v>27</v>
      </c>
      <c r="DS199" t="s">
        <v>23</v>
      </c>
      <c r="DT199" t="s">
        <v>27</v>
      </c>
      <c r="DY199" t="s">
        <v>23</v>
      </c>
      <c r="DZ199" t="s">
        <v>27</v>
      </c>
      <c r="EA199" t="s">
        <v>23</v>
      </c>
    </row>
    <row r="200" spans="1:131" ht="12.75">
      <c r="A200" s="9">
        <f t="shared" si="2"/>
        <v>193</v>
      </c>
      <c r="C200" s="21">
        <v>38533</v>
      </c>
      <c r="D200" s="16">
        <v>74.8</v>
      </c>
      <c r="E200" s="16">
        <v>75.49</v>
      </c>
      <c r="F200" s="16">
        <v>74.07</v>
      </c>
      <c r="G200" s="16">
        <v>74.2</v>
      </c>
      <c r="H200" s="17">
        <v>6127000</v>
      </c>
      <c r="I200" s="40">
        <v>74.02</v>
      </c>
      <c r="J200" s="36"/>
      <c r="K200" s="46">
        <f>IF($I200&lt;&gt;"",ROUND($E$3*E200,0),"")</f>
        <v>75</v>
      </c>
      <c r="L200" s="46">
        <f>IF($I200&lt;&gt;"",ROUND($E$3*F200,0),"")</f>
        <v>74</v>
      </c>
      <c r="M200" s="45"/>
      <c r="N200" s="54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DB200" t="s">
        <v>27</v>
      </c>
      <c r="DQ200" t="s">
        <v>23</v>
      </c>
      <c r="DS200" t="s">
        <v>23</v>
      </c>
      <c r="DT200" t="s">
        <v>27</v>
      </c>
      <c r="DY200" t="s">
        <v>23</v>
      </c>
      <c r="DZ200" t="s">
        <v>27</v>
      </c>
      <c r="EA200" t="s">
        <v>23</v>
      </c>
    </row>
    <row r="201" spans="1:131" ht="12.75">
      <c r="A201" s="9">
        <f t="shared" si="2"/>
        <v>194</v>
      </c>
      <c r="C201" s="21">
        <v>38534</v>
      </c>
      <c r="D201" s="16">
        <v>74.3</v>
      </c>
      <c r="E201" s="16">
        <v>75.33</v>
      </c>
      <c r="F201" s="16">
        <v>74.3</v>
      </c>
      <c r="G201" s="16">
        <v>74.67</v>
      </c>
      <c r="H201" s="17">
        <v>4353100</v>
      </c>
      <c r="I201" s="40">
        <v>74.49</v>
      </c>
      <c r="J201" s="36"/>
      <c r="K201" s="46">
        <f>IF($I201&lt;&gt;"",ROUND($E$3*E201,0),"")</f>
        <v>75</v>
      </c>
      <c r="L201" s="46">
        <f>IF($I201&lt;&gt;"",ROUND($E$3*F201,0),"")</f>
        <v>74</v>
      </c>
      <c r="M201" s="45"/>
      <c r="N201" s="54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DB201" t="s">
        <v>27</v>
      </c>
      <c r="DS201" t="s">
        <v>23</v>
      </c>
      <c r="DT201" t="s">
        <v>27</v>
      </c>
      <c r="DY201" t="s">
        <v>23</v>
      </c>
      <c r="DZ201" t="s">
        <v>27</v>
      </c>
      <c r="EA201" t="s">
        <v>23</v>
      </c>
    </row>
    <row r="202" spans="1:131" ht="12.75">
      <c r="A202" s="9">
        <f aca="true" t="shared" si="3" ref="A202:A265">1+A201</f>
        <v>195</v>
      </c>
      <c r="C202" s="21">
        <v>38538</v>
      </c>
      <c r="D202" s="16">
        <v>74.38</v>
      </c>
      <c r="E202" s="16">
        <v>74.97</v>
      </c>
      <c r="F202" s="16">
        <v>74.16</v>
      </c>
      <c r="G202" s="16">
        <v>74.79</v>
      </c>
      <c r="H202" s="17">
        <v>5181800</v>
      </c>
      <c r="I202" s="40">
        <v>74.61</v>
      </c>
      <c r="J202" s="36"/>
      <c r="K202" s="46">
        <f>IF($I202&lt;&gt;"",ROUND($E$3*E202,0),"")</f>
        <v>75</v>
      </c>
      <c r="L202" s="46">
        <f>IF($I202&lt;&gt;"",ROUND($E$3*F202,0),"")</f>
        <v>74</v>
      </c>
      <c r="M202" s="45"/>
      <c r="N202" s="54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DB202" t="s">
        <v>27</v>
      </c>
      <c r="DS202" t="s">
        <v>23</v>
      </c>
      <c r="DT202" t="s">
        <v>27</v>
      </c>
      <c r="DY202" t="s">
        <v>23</v>
      </c>
      <c r="EA202" t="s">
        <v>23</v>
      </c>
    </row>
    <row r="203" spans="1:131" ht="12.75">
      <c r="A203" s="9">
        <f t="shared" si="3"/>
        <v>196</v>
      </c>
      <c r="C203" s="21">
        <v>38539</v>
      </c>
      <c r="D203" s="16">
        <v>74.8</v>
      </c>
      <c r="E203" s="16">
        <v>76.15</v>
      </c>
      <c r="F203" s="16">
        <v>74.4</v>
      </c>
      <c r="G203" s="16">
        <v>75.81</v>
      </c>
      <c r="H203" s="17">
        <v>8009300</v>
      </c>
      <c r="I203" s="40">
        <v>75.63</v>
      </c>
      <c r="J203" s="36"/>
      <c r="K203" s="46">
        <f>IF($I203&lt;&gt;"",ROUND($E$3*E203,0),"")</f>
        <v>76</v>
      </c>
      <c r="L203" s="46">
        <f>IF($I203&lt;&gt;"",ROUND($E$3*F203,0),"")</f>
        <v>74</v>
      </c>
      <c r="M203" s="45"/>
      <c r="N203" s="54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DB203" t="s">
        <v>27</v>
      </c>
      <c r="DS203" t="s">
        <v>23</v>
      </c>
      <c r="DT203" t="s">
        <v>27</v>
      </c>
      <c r="EA203" t="s">
        <v>23</v>
      </c>
    </row>
    <row r="204" spans="1:131" ht="12.75">
      <c r="A204" s="9">
        <f t="shared" si="3"/>
        <v>197</v>
      </c>
      <c r="C204" s="21">
        <v>38540</v>
      </c>
      <c r="D204" s="16">
        <v>75.15</v>
      </c>
      <c r="E204" s="16">
        <v>77.53</v>
      </c>
      <c r="F204" s="16">
        <v>75</v>
      </c>
      <c r="G204" s="16">
        <v>77.38</v>
      </c>
      <c r="H204" s="17">
        <v>10757200</v>
      </c>
      <c r="I204" s="40">
        <v>77.19</v>
      </c>
      <c r="J204" s="36"/>
      <c r="K204" s="46">
        <f>IF($I204&lt;&gt;"",ROUND($E$3*E204,0),"")</f>
        <v>78</v>
      </c>
      <c r="L204" s="46">
        <f>IF($I204&lt;&gt;"",ROUND($E$3*F204,0),"")</f>
        <v>75</v>
      </c>
      <c r="M204" s="45"/>
      <c r="N204" s="54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Z204" t="s">
        <v>27</v>
      </c>
      <c r="DB204" t="s">
        <v>27</v>
      </c>
      <c r="DS204" t="s">
        <v>23</v>
      </c>
      <c r="DT204" t="s">
        <v>27</v>
      </c>
      <c r="EA204" t="s">
        <v>23</v>
      </c>
    </row>
    <row r="205" spans="1:131" ht="12.75">
      <c r="A205" s="9">
        <f t="shared" si="3"/>
        <v>198</v>
      </c>
      <c r="C205" s="21">
        <v>38541</v>
      </c>
      <c r="D205" s="16">
        <v>77.38</v>
      </c>
      <c r="E205" s="16">
        <v>79.52</v>
      </c>
      <c r="F205" s="16">
        <v>77.14</v>
      </c>
      <c r="G205" s="16">
        <v>79.3</v>
      </c>
      <c r="H205" s="17">
        <v>13440500</v>
      </c>
      <c r="I205" s="40">
        <v>79.11</v>
      </c>
      <c r="J205" s="36"/>
      <c r="K205" s="46">
        <f>IF($I205&lt;&gt;"",ROUND($E$3*E205,0),"")</f>
        <v>80</v>
      </c>
      <c r="L205" s="46">
        <f>IF($I205&lt;&gt;"",ROUND($E$3*F205,0),"")</f>
        <v>77</v>
      </c>
      <c r="M205" s="45"/>
      <c r="N205" s="54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Z205" t="s">
        <v>27</v>
      </c>
      <c r="DA205" t="s">
        <v>23</v>
      </c>
      <c r="DB205" t="s">
        <v>27</v>
      </c>
      <c r="DS205" t="s">
        <v>23</v>
      </c>
      <c r="DT205" t="s">
        <v>27</v>
      </c>
      <c r="EA205" t="s">
        <v>23</v>
      </c>
    </row>
    <row r="206" spans="1:131" ht="12.75">
      <c r="A206" s="9">
        <f t="shared" si="3"/>
        <v>199</v>
      </c>
      <c r="C206" s="21">
        <v>38544</v>
      </c>
      <c r="D206" s="16">
        <v>79.4</v>
      </c>
      <c r="E206" s="16">
        <v>79.52</v>
      </c>
      <c r="F206" s="16">
        <v>78.52</v>
      </c>
      <c r="G206" s="16">
        <v>78.96</v>
      </c>
      <c r="H206" s="17">
        <v>7186700</v>
      </c>
      <c r="I206" s="40">
        <v>78.77</v>
      </c>
      <c r="J206" s="36"/>
      <c r="K206" s="46">
        <f>IF($I206&lt;&gt;"",ROUND($E$3*E206,0),"")</f>
        <v>80</v>
      </c>
      <c r="L206" s="46">
        <f>IF($I206&lt;&gt;"",ROUND($E$3*F206,0),"")</f>
        <v>79</v>
      </c>
      <c r="M206" s="45"/>
      <c r="N206" s="54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Z206" t="s">
        <v>27</v>
      </c>
      <c r="DA206" t="s">
        <v>23</v>
      </c>
      <c r="DB206" t="s">
        <v>27</v>
      </c>
      <c r="DS206" t="s">
        <v>23</v>
      </c>
      <c r="EA206" t="s">
        <v>23</v>
      </c>
    </row>
    <row r="207" spans="1:131" ht="12.75">
      <c r="A207" s="9">
        <f t="shared" si="3"/>
        <v>200</v>
      </c>
      <c r="C207" s="21">
        <v>38545</v>
      </c>
      <c r="D207" s="16">
        <v>79.2</v>
      </c>
      <c r="E207" s="16">
        <v>80.49</v>
      </c>
      <c r="F207" s="16">
        <v>79.18</v>
      </c>
      <c r="G207" s="16">
        <v>80.04</v>
      </c>
      <c r="H207" s="17">
        <v>10945500</v>
      </c>
      <c r="I207" s="40">
        <v>79.85</v>
      </c>
      <c r="J207" s="36"/>
      <c r="K207" s="46">
        <f>IF($I207&lt;&gt;"",ROUND($E$3*E207,0),"")</f>
        <v>80</v>
      </c>
      <c r="L207" s="46">
        <f>IF($I207&lt;&gt;"",ROUND($E$3*F207,0),"")</f>
        <v>79</v>
      </c>
      <c r="M207" s="45"/>
      <c r="N207" s="54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Z207" t="s">
        <v>27</v>
      </c>
      <c r="DA207" t="s">
        <v>23</v>
      </c>
      <c r="DB207" t="s">
        <v>27</v>
      </c>
      <c r="EA207" t="s">
        <v>23</v>
      </c>
    </row>
    <row r="208" spans="1:131" ht="12.75">
      <c r="A208" s="9">
        <f t="shared" si="3"/>
        <v>201</v>
      </c>
      <c r="C208" s="21">
        <v>38546</v>
      </c>
      <c r="D208" s="16">
        <v>81.16</v>
      </c>
      <c r="E208" s="16">
        <v>81.75</v>
      </c>
      <c r="F208" s="16">
        <v>81.16</v>
      </c>
      <c r="G208" s="16">
        <v>81.45</v>
      </c>
      <c r="H208" s="17">
        <v>11340000</v>
      </c>
      <c r="I208" s="40">
        <v>81.25</v>
      </c>
      <c r="J208" s="36"/>
      <c r="K208" s="46">
        <f>IF($I208&lt;&gt;"",ROUND($E$3*E208,0),"")</f>
        <v>82</v>
      </c>
      <c r="L208" s="46">
        <f>IF($I208&lt;&gt;"",ROUND($E$3*F208,0),"")</f>
        <v>81</v>
      </c>
      <c r="M208" s="45"/>
      <c r="N208" s="54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Z208" t="s">
        <v>27</v>
      </c>
      <c r="DA208" t="s">
        <v>23</v>
      </c>
      <c r="DB208" t="s">
        <v>27</v>
      </c>
      <c r="EA208" t="s">
        <v>23</v>
      </c>
    </row>
    <row r="209" spans="1:131" ht="12.75">
      <c r="A209" s="9">
        <f t="shared" si="3"/>
        <v>202</v>
      </c>
      <c r="C209" s="21">
        <v>38547</v>
      </c>
      <c r="D209" s="16">
        <v>82</v>
      </c>
      <c r="E209" s="16">
        <v>82.67</v>
      </c>
      <c r="F209" s="16">
        <v>82</v>
      </c>
      <c r="G209" s="16">
        <v>82.42</v>
      </c>
      <c r="H209" s="17">
        <v>8546200</v>
      </c>
      <c r="I209" s="40">
        <v>82.22</v>
      </c>
      <c r="J209" s="36"/>
      <c r="K209" s="46">
        <f>IF($I209&lt;&gt;"",ROUND($E$3*E209,0),"")</f>
        <v>83</v>
      </c>
      <c r="L209" s="46">
        <f>IF($I209&lt;&gt;"",ROUND($E$3*F209,0),"")</f>
        <v>82</v>
      </c>
      <c r="M209" s="45"/>
      <c r="N209" s="54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Z209" t="s">
        <v>27</v>
      </c>
      <c r="DA209" t="s">
        <v>23</v>
      </c>
      <c r="DB209" t="s">
        <v>27</v>
      </c>
      <c r="EA209" t="s">
        <v>23</v>
      </c>
    </row>
    <row r="210" spans="1:131" ht="12.75">
      <c r="A210" s="9">
        <f t="shared" si="3"/>
        <v>203</v>
      </c>
      <c r="C210" s="21">
        <v>38548</v>
      </c>
      <c r="D210" s="16">
        <v>82.43</v>
      </c>
      <c r="E210" s="16">
        <v>82.75</v>
      </c>
      <c r="F210" s="16">
        <v>81.52</v>
      </c>
      <c r="G210" s="16">
        <v>82.38</v>
      </c>
      <c r="H210" s="17">
        <v>7644100</v>
      </c>
      <c r="I210" s="40">
        <v>82.18</v>
      </c>
      <c r="J210" s="36"/>
      <c r="K210" s="46">
        <f>IF($I210&lt;&gt;"",ROUND($E$3*E210,0),"")</f>
        <v>83</v>
      </c>
      <c r="L210" s="46">
        <f>IF($I210&lt;&gt;"",ROUND($E$3*F210,0),"")</f>
        <v>82</v>
      </c>
      <c r="M210" s="45"/>
      <c r="N210" s="54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Z210" t="s">
        <v>27</v>
      </c>
      <c r="DA210" t="s">
        <v>23</v>
      </c>
      <c r="DB210" t="s">
        <v>27</v>
      </c>
      <c r="EA210" t="s">
        <v>23</v>
      </c>
    </row>
    <row r="211" spans="1:131" ht="12.75">
      <c r="A211" s="9">
        <f t="shared" si="3"/>
        <v>204</v>
      </c>
      <c r="C211" s="21">
        <v>38551</v>
      </c>
      <c r="D211" s="16">
        <v>81.99</v>
      </c>
      <c r="E211" s="16">
        <v>83.94</v>
      </c>
      <c r="F211" s="16">
        <v>81.68</v>
      </c>
      <c r="G211" s="16">
        <v>81.81</v>
      </c>
      <c r="H211" s="17">
        <v>8705600</v>
      </c>
      <c r="I211" s="40">
        <v>81.61</v>
      </c>
      <c r="J211" s="36"/>
      <c r="K211" s="46">
        <f>IF($I211&lt;&gt;"",ROUND($E$3*E211,0),"")</f>
        <v>84</v>
      </c>
      <c r="L211" s="46">
        <f>IF($I211&lt;&gt;"",ROUND($E$3*F211,0),"")</f>
        <v>82</v>
      </c>
      <c r="M211" s="45"/>
      <c r="N211" s="54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Z211" t="s">
        <v>27</v>
      </c>
      <c r="DA211" t="s">
        <v>23</v>
      </c>
      <c r="DB211" t="s">
        <v>27</v>
      </c>
      <c r="EA211" t="s">
        <v>23</v>
      </c>
    </row>
    <row r="212" spans="1:131" ht="12.75">
      <c r="A212" s="9">
        <f t="shared" si="3"/>
        <v>205</v>
      </c>
      <c r="C212" s="21">
        <v>38552</v>
      </c>
      <c r="D212" s="16">
        <v>84.72</v>
      </c>
      <c r="E212" s="16">
        <v>85.11</v>
      </c>
      <c r="F212" s="16">
        <v>83.7</v>
      </c>
      <c r="G212" s="16">
        <v>83.7</v>
      </c>
      <c r="H212" s="17">
        <v>14149700</v>
      </c>
      <c r="I212" s="40">
        <v>83.5</v>
      </c>
      <c r="J212" s="36"/>
      <c r="K212" s="46">
        <f>IF($I212&lt;&gt;"",ROUND($E$3*E212,0),"")</f>
        <v>85</v>
      </c>
      <c r="L212" s="46">
        <f>IF($I212&lt;&gt;"",ROUND($E$3*F212,0),"")</f>
        <v>84</v>
      </c>
      <c r="M212" s="45"/>
      <c r="N212" s="54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Z212" t="s">
        <v>27</v>
      </c>
      <c r="DA212" t="s">
        <v>23</v>
      </c>
      <c r="DB212" t="s">
        <v>27</v>
      </c>
      <c r="EA212" t="s">
        <v>23</v>
      </c>
    </row>
    <row r="213" spans="1:131" ht="12.75">
      <c r="A213" s="9">
        <f t="shared" si="3"/>
        <v>206</v>
      </c>
      <c r="C213" s="21">
        <v>38553</v>
      </c>
      <c r="D213" s="16">
        <v>83.2</v>
      </c>
      <c r="E213" s="16">
        <v>84.96</v>
      </c>
      <c r="F213" s="16">
        <v>82.99</v>
      </c>
      <c r="G213" s="16">
        <v>84.6</v>
      </c>
      <c r="H213" s="17">
        <v>9323200</v>
      </c>
      <c r="I213" s="40">
        <v>84.4</v>
      </c>
      <c r="J213" s="36"/>
      <c r="K213" s="46">
        <f>IF($I213&lt;&gt;"",ROUND($E$3*E213,0),"")</f>
        <v>85</v>
      </c>
      <c r="L213" s="46">
        <f>IF($I213&lt;&gt;"",ROUND($E$3*F213,0),"")</f>
        <v>83</v>
      </c>
      <c r="M213" s="45"/>
      <c r="N213" s="54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Z213" t="s">
        <v>27</v>
      </c>
      <c r="DA213" t="s">
        <v>23</v>
      </c>
      <c r="DB213" t="s">
        <v>27</v>
      </c>
      <c r="EA213" t="s">
        <v>23</v>
      </c>
    </row>
    <row r="214" spans="1:131" ht="12.75">
      <c r="A214" s="9">
        <f t="shared" si="3"/>
        <v>207</v>
      </c>
      <c r="C214" s="21">
        <v>38554</v>
      </c>
      <c r="D214" s="16">
        <v>84.6</v>
      </c>
      <c r="E214" s="16">
        <v>84.95</v>
      </c>
      <c r="F214" s="16">
        <v>83.4</v>
      </c>
      <c r="G214" s="16">
        <v>84.4</v>
      </c>
      <c r="H214" s="17">
        <v>8265300</v>
      </c>
      <c r="I214" s="40">
        <v>84.2</v>
      </c>
      <c r="J214" s="36"/>
      <c r="K214" s="46">
        <f>IF($I214&lt;&gt;"",ROUND($E$3*E214,0),"")</f>
        <v>85</v>
      </c>
      <c r="L214" s="46">
        <f>IF($I214&lt;&gt;"",ROUND($E$3*F214,0),"")</f>
        <v>83</v>
      </c>
      <c r="M214" s="45"/>
      <c r="N214" s="54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Z214" t="s">
        <v>27</v>
      </c>
      <c r="DA214" t="s">
        <v>23</v>
      </c>
      <c r="EA214" t="s">
        <v>23</v>
      </c>
    </row>
    <row r="215" spans="1:131" ht="12.75">
      <c r="A215" s="9">
        <f t="shared" si="3"/>
        <v>208</v>
      </c>
      <c r="C215" s="21">
        <v>38555</v>
      </c>
      <c r="D215" s="16">
        <v>83.98</v>
      </c>
      <c r="E215" s="16">
        <v>84.63</v>
      </c>
      <c r="F215" s="16">
        <v>83.86</v>
      </c>
      <c r="G215" s="16">
        <v>84.44</v>
      </c>
      <c r="H215" s="17">
        <v>4570400</v>
      </c>
      <c r="I215" s="40">
        <v>84.24</v>
      </c>
      <c r="J215" s="36"/>
      <c r="K215" s="46">
        <f>IF($I215&lt;&gt;"",ROUND($E$3*E215,0),"")</f>
        <v>85</v>
      </c>
      <c r="L215" s="46">
        <f>IF($I215&lt;&gt;"",ROUND($E$3*F215,0),"")</f>
        <v>84</v>
      </c>
      <c r="M215" s="45"/>
      <c r="N215" s="54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Z215" t="s">
        <v>27</v>
      </c>
      <c r="EA215" t="s">
        <v>23</v>
      </c>
    </row>
    <row r="216" spans="1:131" ht="12.75">
      <c r="A216" s="9">
        <f t="shared" si="3"/>
        <v>209</v>
      </c>
      <c r="C216" s="21">
        <v>38558</v>
      </c>
      <c r="D216" s="16">
        <v>83.98</v>
      </c>
      <c r="E216" s="16">
        <v>84.52</v>
      </c>
      <c r="F216" s="16">
        <v>83.92</v>
      </c>
      <c r="G216" s="16">
        <v>84.2</v>
      </c>
      <c r="H216" s="17">
        <v>4457800</v>
      </c>
      <c r="I216" s="40">
        <v>84</v>
      </c>
      <c r="J216" s="36"/>
      <c r="K216" s="46">
        <f>IF($I216&lt;&gt;"",ROUND($E$3*E216,0),"")</f>
        <v>85</v>
      </c>
      <c r="L216" s="46">
        <f>IF($I216&lt;&gt;"",ROUND($E$3*F216,0),"")</f>
        <v>84</v>
      </c>
      <c r="M216" s="45"/>
      <c r="N216" s="54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Z216" t="s">
        <v>27</v>
      </c>
      <c r="EA216" t="s">
        <v>23</v>
      </c>
    </row>
    <row r="217" spans="1:131" ht="12.75">
      <c r="A217" s="9">
        <f t="shared" si="3"/>
        <v>210</v>
      </c>
      <c r="C217" s="21">
        <v>38559</v>
      </c>
      <c r="D217" s="16">
        <v>84.15</v>
      </c>
      <c r="E217" s="16">
        <v>84.35</v>
      </c>
      <c r="F217" s="16">
        <v>83.85</v>
      </c>
      <c r="G217" s="16">
        <v>84.12</v>
      </c>
      <c r="H217" s="17">
        <v>4542900</v>
      </c>
      <c r="I217" s="40">
        <v>83.92</v>
      </c>
      <c r="J217" s="36"/>
      <c r="K217" s="46">
        <f>IF($I217&lt;&gt;"",ROUND($E$3*E217,0),"")</f>
        <v>84</v>
      </c>
      <c r="L217" s="46">
        <f>IF($I217&lt;&gt;"",ROUND($E$3*F217,0),"")</f>
        <v>84</v>
      </c>
      <c r="M217" s="45"/>
      <c r="N217" s="54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Z217" t="s">
        <v>27</v>
      </c>
      <c r="EA217" t="s">
        <v>23</v>
      </c>
    </row>
    <row r="218" spans="1:132" ht="12.75">
      <c r="A218" s="9">
        <f t="shared" si="3"/>
        <v>211</v>
      </c>
      <c r="C218" s="21">
        <v>38560</v>
      </c>
      <c r="D218" s="16">
        <v>83.8</v>
      </c>
      <c r="E218" s="16">
        <v>84.13</v>
      </c>
      <c r="F218" s="16">
        <v>82.81</v>
      </c>
      <c r="G218" s="16">
        <v>83.87</v>
      </c>
      <c r="H218" s="17">
        <v>4862200</v>
      </c>
      <c r="I218" s="40">
        <v>83.67</v>
      </c>
      <c r="J218" s="36"/>
      <c r="K218" s="46">
        <f>IF($I218&lt;&gt;"",ROUND($E$3*E218,0),"")</f>
        <v>84</v>
      </c>
      <c r="L218" s="46">
        <f>IF($I218&lt;&gt;"",ROUND($E$3*F218,0),"")</f>
        <v>83</v>
      </c>
      <c r="M218" s="45"/>
      <c r="N218" s="54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D218" t="s">
        <v>27</v>
      </c>
      <c r="CZ218" t="s">
        <v>27</v>
      </c>
      <c r="EA218" t="s">
        <v>23</v>
      </c>
      <c r="EB218" t="s">
        <v>27</v>
      </c>
    </row>
    <row r="219" spans="1:132" ht="12.75">
      <c r="A219" s="9">
        <f t="shared" si="3"/>
        <v>212</v>
      </c>
      <c r="C219" s="21">
        <v>38561</v>
      </c>
      <c r="D219" s="16">
        <v>83.55</v>
      </c>
      <c r="E219" s="16">
        <v>83.97</v>
      </c>
      <c r="F219" s="16">
        <v>83.27</v>
      </c>
      <c r="G219" s="16">
        <v>83.8</v>
      </c>
      <c r="H219" s="17">
        <v>6189700</v>
      </c>
      <c r="I219" s="40">
        <v>83.6</v>
      </c>
      <c r="J219" s="36"/>
      <c r="K219" s="46">
        <f>IF($I219&lt;&gt;"",ROUND($E$3*E219,0),"")</f>
        <v>84</v>
      </c>
      <c r="L219" s="46">
        <f>IF($I219&lt;&gt;"",ROUND($E$3*F219,0),"")</f>
        <v>83</v>
      </c>
      <c r="M219" s="45"/>
      <c r="N219" s="54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D219" t="s">
        <v>27</v>
      </c>
      <c r="CE219" t="s">
        <v>23</v>
      </c>
      <c r="CZ219" t="s">
        <v>27</v>
      </c>
      <c r="EA219" t="s">
        <v>23</v>
      </c>
      <c r="EB219" t="s">
        <v>27</v>
      </c>
    </row>
    <row r="220" spans="1:132" ht="12.75">
      <c r="A220" s="9">
        <f t="shared" si="3"/>
        <v>213</v>
      </c>
      <c r="C220" s="21">
        <v>38562</v>
      </c>
      <c r="D220" s="16">
        <v>83.3</v>
      </c>
      <c r="E220" s="16">
        <v>83.95</v>
      </c>
      <c r="F220" s="16">
        <v>83.22</v>
      </c>
      <c r="G220" s="16">
        <v>83.46</v>
      </c>
      <c r="H220" s="17">
        <v>4330300</v>
      </c>
      <c r="I220" s="40">
        <v>83.26</v>
      </c>
      <c r="J220" s="36"/>
      <c r="K220" s="46">
        <f>IF($I220&lt;&gt;"",ROUND($E$3*E220,0),"")</f>
        <v>84</v>
      </c>
      <c r="L220" s="46">
        <f>IF($I220&lt;&gt;"",ROUND($E$3*F220,0),"")</f>
        <v>83</v>
      </c>
      <c r="M220" s="45"/>
      <c r="N220" s="54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D220" t="s">
        <v>27</v>
      </c>
      <c r="CE220" t="s">
        <v>23</v>
      </c>
      <c r="CZ220" t="s">
        <v>27</v>
      </c>
      <c r="EA220" t="s">
        <v>23</v>
      </c>
      <c r="EB220" t="s">
        <v>27</v>
      </c>
    </row>
    <row r="221" spans="1:132" ht="12.75">
      <c r="A221" s="9">
        <f t="shared" si="3"/>
        <v>214</v>
      </c>
      <c r="C221" s="21">
        <v>38565</v>
      </c>
      <c r="D221" s="16">
        <v>83</v>
      </c>
      <c r="E221" s="16">
        <v>83.85</v>
      </c>
      <c r="F221" s="16">
        <v>82.85</v>
      </c>
      <c r="G221" s="16">
        <v>83.43</v>
      </c>
      <c r="H221" s="17">
        <v>3664300</v>
      </c>
      <c r="I221" s="40">
        <v>83.23</v>
      </c>
      <c r="J221" s="36"/>
      <c r="K221" s="46">
        <f>IF($I221&lt;&gt;"",ROUND($E$3*E221,0),"")</f>
        <v>84</v>
      </c>
      <c r="L221" s="46">
        <f>IF($I221&lt;&gt;"",ROUND($E$3*F221,0),"")</f>
        <v>83</v>
      </c>
      <c r="M221" s="45"/>
      <c r="N221" s="54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D221" t="s">
        <v>27</v>
      </c>
      <c r="CE221" t="s">
        <v>23</v>
      </c>
      <c r="CZ221" t="s">
        <v>27</v>
      </c>
      <c r="EA221" t="s">
        <v>23</v>
      </c>
      <c r="EB221" t="s">
        <v>27</v>
      </c>
    </row>
    <row r="222" spans="1:132" ht="12.75">
      <c r="A222" s="9">
        <f t="shared" si="3"/>
        <v>215</v>
      </c>
      <c r="C222" s="21">
        <v>38566</v>
      </c>
      <c r="D222" s="16">
        <v>83.27</v>
      </c>
      <c r="E222" s="16">
        <v>83.86</v>
      </c>
      <c r="F222" s="16">
        <v>83.04</v>
      </c>
      <c r="G222" s="16">
        <v>83.31</v>
      </c>
      <c r="H222" s="17">
        <v>5380700</v>
      </c>
      <c r="I222" s="40">
        <v>83.11</v>
      </c>
      <c r="J222" s="36"/>
      <c r="K222" s="46">
        <f>IF($I222&lt;&gt;"",ROUND($E$3*E222,0),"")</f>
        <v>84</v>
      </c>
      <c r="L222" s="46">
        <f>IF($I222&lt;&gt;"",ROUND($E$3*F222,0),"")</f>
        <v>83</v>
      </c>
      <c r="M222" s="45"/>
      <c r="N222" s="54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D222" t="s">
        <v>27</v>
      </c>
      <c r="CE222" t="s">
        <v>23</v>
      </c>
      <c r="CR222" t="s">
        <v>27</v>
      </c>
      <c r="CZ222" t="s">
        <v>27</v>
      </c>
      <c r="EA222" t="s">
        <v>23</v>
      </c>
      <c r="EB222" t="s">
        <v>27</v>
      </c>
    </row>
    <row r="223" spans="1:132" ht="12.75">
      <c r="A223" s="9">
        <f t="shared" si="3"/>
        <v>216</v>
      </c>
      <c r="C223" s="21">
        <v>38567</v>
      </c>
      <c r="D223" s="16">
        <v>83.31</v>
      </c>
      <c r="E223" s="16">
        <v>84.2</v>
      </c>
      <c r="F223" s="16">
        <v>83.11</v>
      </c>
      <c r="G223" s="16">
        <v>84.06</v>
      </c>
      <c r="H223" s="17">
        <v>4256200</v>
      </c>
      <c r="I223" s="40">
        <v>83.86</v>
      </c>
      <c r="J223" s="36"/>
      <c r="K223" s="46">
        <f>IF($I223&lt;&gt;"",ROUND($E$3*E223,0),"")</f>
        <v>84</v>
      </c>
      <c r="L223" s="46">
        <f>IF($I223&lt;&gt;"",ROUND($E$3*F223,0),"")</f>
        <v>83</v>
      </c>
      <c r="M223" s="45"/>
      <c r="N223" s="54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D223" t="s">
        <v>27</v>
      </c>
      <c r="CE223" t="s">
        <v>23</v>
      </c>
      <c r="CH223" t="s">
        <v>27</v>
      </c>
      <c r="CR223" t="s">
        <v>27</v>
      </c>
      <c r="CS223" t="s">
        <v>23</v>
      </c>
      <c r="CZ223" t="s">
        <v>27</v>
      </c>
      <c r="EA223" t="s">
        <v>23</v>
      </c>
      <c r="EB223" t="s">
        <v>27</v>
      </c>
    </row>
    <row r="224" spans="1:132" ht="12.75">
      <c r="A224" s="9">
        <f t="shared" si="3"/>
        <v>217</v>
      </c>
      <c r="C224" s="21">
        <v>38568</v>
      </c>
      <c r="D224" s="16">
        <v>83.75</v>
      </c>
      <c r="E224" s="16">
        <v>83.89</v>
      </c>
      <c r="F224" s="16">
        <v>82.98</v>
      </c>
      <c r="G224" s="16">
        <v>83.12</v>
      </c>
      <c r="H224" s="17">
        <v>5249900</v>
      </c>
      <c r="I224" s="40">
        <v>82.92</v>
      </c>
      <c r="J224" s="36"/>
      <c r="K224" s="46">
        <f>IF($I224&lt;&gt;"",ROUND($E$3*E224,0),"")</f>
        <v>84</v>
      </c>
      <c r="L224" s="46">
        <f>IF($I224&lt;&gt;"",ROUND($E$3*F224,0),"")</f>
        <v>83</v>
      </c>
      <c r="M224" s="45"/>
      <c r="N224" s="54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D224" t="s">
        <v>27</v>
      </c>
      <c r="CE224" t="s">
        <v>23</v>
      </c>
      <c r="CH224" t="s">
        <v>27</v>
      </c>
      <c r="CI224" t="s">
        <v>23</v>
      </c>
      <c r="CL224" t="s">
        <v>27</v>
      </c>
      <c r="CR224" t="s">
        <v>27</v>
      </c>
      <c r="CS224" t="s">
        <v>23</v>
      </c>
      <c r="CT224" t="s">
        <v>27</v>
      </c>
      <c r="CZ224" t="s">
        <v>27</v>
      </c>
      <c r="EA224" t="s">
        <v>23</v>
      </c>
      <c r="EB224" t="s">
        <v>27</v>
      </c>
    </row>
    <row r="225" spans="1:132" ht="12.75">
      <c r="A225" s="9">
        <f t="shared" si="3"/>
        <v>218</v>
      </c>
      <c r="C225" s="21">
        <v>38569</v>
      </c>
      <c r="D225" s="16">
        <v>82.75</v>
      </c>
      <c r="E225" s="16">
        <v>83.74</v>
      </c>
      <c r="F225" s="16">
        <v>82.73</v>
      </c>
      <c r="G225" s="16">
        <v>83.36</v>
      </c>
      <c r="H225" s="17">
        <v>3714600</v>
      </c>
      <c r="I225" s="40">
        <v>83.16</v>
      </c>
      <c r="J225" s="36"/>
      <c r="K225" s="46">
        <f>IF($I225&lt;&gt;"",ROUND($E$3*E225,0),"")</f>
        <v>84</v>
      </c>
      <c r="L225" s="46">
        <f>IF($I225&lt;&gt;"",ROUND($E$3*F225,0),"")</f>
        <v>83</v>
      </c>
      <c r="M225" s="45"/>
      <c r="N225" s="54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D225" t="s">
        <v>27</v>
      </c>
      <c r="CE225" t="s">
        <v>23</v>
      </c>
      <c r="CH225" t="s">
        <v>27</v>
      </c>
      <c r="CI225" t="s">
        <v>23</v>
      </c>
      <c r="CJ225" t="s">
        <v>27</v>
      </c>
      <c r="CL225" t="s">
        <v>27</v>
      </c>
      <c r="CM225" t="s">
        <v>23</v>
      </c>
      <c r="CR225" t="s">
        <v>27</v>
      </c>
      <c r="CS225" t="s">
        <v>23</v>
      </c>
      <c r="CT225" t="s">
        <v>27</v>
      </c>
      <c r="CU225" t="s">
        <v>23</v>
      </c>
      <c r="CZ225" t="s">
        <v>27</v>
      </c>
      <c r="EA225" t="s">
        <v>23</v>
      </c>
      <c r="EB225" t="s">
        <v>27</v>
      </c>
    </row>
    <row r="226" spans="1:131" ht="12.75">
      <c r="A226" s="9">
        <f t="shared" si="3"/>
        <v>219</v>
      </c>
      <c r="C226" s="21">
        <v>38572</v>
      </c>
      <c r="D226" s="16">
        <v>83.41</v>
      </c>
      <c r="E226" s="16">
        <v>83.89</v>
      </c>
      <c r="F226" s="16">
        <v>83.02</v>
      </c>
      <c r="G226" s="16">
        <v>83.36</v>
      </c>
      <c r="H226" s="17">
        <v>4424300</v>
      </c>
      <c r="I226" s="40">
        <v>83.36</v>
      </c>
      <c r="J226" s="36"/>
      <c r="K226" s="46">
        <f>IF($I226&lt;&gt;"",ROUND($E$3*E226,0),"")</f>
        <v>84</v>
      </c>
      <c r="L226" s="46">
        <f>IF($I226&lt;&gt;"",ROUND($E$3*F226,0),"")</f>
        <v>83</v>
      </c>
      <c r="M226" s="45"/>
      <c r="N226" s="54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B226" t="s">
        <v>27</v>
      </c>
      <c r="CD226" t="s">
        <v>27</v>
      </c>
      <c r="CE226" t="s">
        <v>23</v>
      </c>
      <c r="CH226" t="s">
        <v>27</v>
      </c>
      <c r="CI226" t="s">
        <v>23</v>
      </c>
      <c r="CJ226" t="s">
        <v>27</v>
      </c>
      <c r="CK226" t="s">
        <v>23</v>
      </c>
      <c r="CL226" t="s">
        <v>27</v>
      </c>
      <c r="CM226" t="s">
        <v>23</v>
      </c>
      <c r="CR226" t="s">
        <v>27</v>
      </c>
      <c r="CS226" t="s">
        <v>23</v>
      </c>
      <c r="CT226" t="s">
        <v>27</v>
      </c>
      <c r="CU226" t="s">
        <v>23</v>
      </c>
      <c r="CZ226" t="s">
        <v>27</v>
      </c>
      <c r="EA226" t="s">
        <v>23</v>
      </c>
    </row>
    <row r="227" spans="1:104" ht="12.75">
      <c r="A227" s="9">
        <f t="shared" si="3"/>
        <v>220</v>
      </c>
      <c r="C227" s="21">
        <v>38573</v>
      </c>
      <c r="D227" s="16">
        <v>83.4</v>
      </c>
      <c r="E227" s="16">
        <v>83.95</v>
      </c>
      <c r="F227" s="16">
        <v>82.94</v>
      </c>
      <c r="G227" s="16">
        <v>83.5</v>
      </c>
      <c r="H227" s="17">
        <v>3793500</v>
      </c>
      <c r="I227" s="40">
        <v>83.5</v>
      </c>
      <c r="J227" s="36"/>
      <c r="K227" s="46">
        <f>IF($I227&lt;&gt;"",ROUND($E$3*E227,0),"")</f>
        <v>84</v>
      </c>
      <c r="L227" s="46">
        <f>IF($I227&lt;&gt;"",ROUND($E$3*F227,0),"")</f>
        <v>83</v>
      </c>
      <c r="M227" s="45"/>
      <c r="N227" s="54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B227" t="s">
        <v>27</v>
      </c>
      <c r="CC227" t="s">
        <v>23</v>
      </c>
      <c r="CD227" t="s">
        <v>27</v>
      </c>
      <c r="CE227" t="s">
        <v>23</v>
      </c>
      <c r="CH227" t="s">
        <v>27</v>
      </c>
      <c r="CI227" t="s">
        <v>23</v>
      </c>
      <c r="CJ227" t="s">
        <v>27</v>
      </c>
      <c r="CK227" t="s">
        <v>23</v>
      </c>
      <c r="CL227" t="s">
        <v>27</v>
      </c>
      <c r="CM227" t="s">
        <v>23</v>
      </c>
      <c r="CR227" t="s">
        <v>27</v>
      </c>
      <c r="CS227" t="s">
        <v>23</v>
      </c>
      <c r="CT227" t="s">
        <v>27</v>
      </c>
      <c r="CU227" t="s">
        <v>23</v>
      </c>
      <c r="CZ227" t="s">
        <v>27</v>
      </c>
    </row>
    <row r="228" spans="1:104" ht="12.75">
      <c r="A228" s="9">
        <f t="shared" si="3"/>
        <v>221</v>
      </c>
      <c r="C228" s="21">
        <v>38574</v>
      </c>
      <c r="D228" s="16">
        <v>83.65</v>
      </c>
      <c r="E228" s="16">
        <v>84.01</v>
      </c>
      <c r="F228" s="16">
        <v>81.97</v>
      </c>
      <c r="G228" s="16">
        <v>82.02</v>
      </c>
      <c r="H228" s="17">
        <v>5402400</v>
      </c>
      <c r="I228" s="40">
        <v>82.02</v>
      </c>
      <c r="J228" s="36"/>
      <c r="K228" s="46">
        <f>IF($I228&lt;&gt;"",ROUND($E$3*E228,0),"")</f>
        <v>84</v>
      </c>
      <c r="L228" s="46">
        <f>IF($I228&lt;&gt;"",ROUND($E$3*F228,0),"")</f>
        <v>82</v>
      </c>
      <c r="M228" s="45"/>
      <c r="N228" s="54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t="s">
        <v>23</v>
      </c>
      <c r="CB228" t="s">
        <v>27</v>
      </c>
      <c r="CC228" t="s">
        <v>23</v>
      </c>
      <c r="CD228" t="s">
        <v>27</v>
      </c>
      <c r="CE228" t="s">
        <v>23</v>
      </c>
      <c r="CH228" t="s">
        <v>27</v>
      </c>
      <c r="CI228" t="s">
        <v>23</v>
      </c>
      <c r="CJ228" t="s">
        <v>27</v>
      </c>
      <c r="CK228" t="s">
        <v>23</v>
      </c>
      <c r="CL228" t="s">
        <v>27</v>
      </c>
      <c r="CM228" t="s">
        <v>23</v>
      </c>
      <c r="CR228" t="s">
        <v>27</v>
      </c>
      <c r="CS228" t="s">
        <v>23</v>
      </c>
      <c r="CT228" t="s">
        <v>27</v>
      </c>
      <c r="CU228" t="s">
        <v>23</v>
      </c>
      <c r="CZ228" t="s">
        <v>27</v>
      </c>
    </row>
    <row r="229" spans="1:104" ht="12.75">
      <c r="A229" s="9">
        <f t="shared" si="3"/>
        <v>222</v>
      </c>
      <c r="C229" s="21">
        <v>38575</v>
      </c>
      <c r="D229" s="16">
        <v>81.93</v>
      </c>
      <c r="E229" s="16">
        <v>82.75</v>
      </c>
      <c r="F229" s="16">
        <v>81.62</v>
      </c>
      <c r="G229" s="16">
        <v>82.66</v>
      </c>
      <c r="H229" s="17">
        <v>4570400</v>
      </c>
      <c r="I229" s="40">
        <v>82.66</v>
      </c>
      <c r="J229" s="36"/>
      <c r="K229" s="46">
        <f>IF($I229&lt;&gt;"",ROUND($E$3*E229,0),"")</f>
        <v>83</v>
      </c>
      <c r="L229" s="46">
        <f>IF($I229&lt;&gt;"",ROUND($E$3*F229,0),"")</f>
        <v>82</v>
      </c>
      <c r="M229" s="45"/>
      <c r="N229" s="54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t="s">
        <v>23</v>
      </c>
      <c r="CB229" t="s">
        <v>27</v>
      </c>
      <c r="CC229" t="s">
        <v>23</v>
      </c>
      <c r="CD229" t="s">
        <v>27</v>
      </c>
      <c r="CE229" t="s">
        <v>23</v>
      </c>
      <c r="CH229" t="s">
        <v>27</v>
      </c>
      <c r="CI229" t="s">
        <v>23</v>
      </c>
      <c r="CJ229" t="s">
        <v>27</v>
      </c>
      <c r="CK229" t="s">
        <v>23</v>
      </c>
      <c r="CL229" t="s">
        <v>27</v>
      </c>
      <c r="CM229" t="s">
        <v>23</v>
      </c>
      <c r="CR229" t="s">
        <v>27</v>
      </c>
      <c r="CS229" t="s">
        <v>23</v>
      </c>
      <c r="CT229" t="s">
        <v>27</v>
      </c>
      <c r="CU229" t="s">
        <v>23</v>
      </c>
      <c r="CZ229" t="s">
        <v>27</v>
      </c>
    </row>
    <row r="230" spans="1:104" ht="12.75">
      <c r="A230" s="9">
        <f t="shared" si="3"/>
        <v>223</v>
      </c>
      <c r="C230" s="21">
        <v>38576</v>
      </c>
      <c r="D230" s="16">
        <v>82.15</v>
      </c>
      <c r="E230" s="16">
        <v>82.58</v>
      </c>
      <c r="F230" s="16">
        <v>82.06</v>
      </c>
      <c r="G230" s="16">
        <v>82.19</v>
      </c>
      <c r="H230" s="17">
        <v>4378200</v>
      </c>
      <c r="I230" s="40">
        <v>82.19</v>
      </c>
      <c r="J230" s="36"/>
      <c r="K230" s="46">
        <f>IF($I230&lt;&gt;"",ROUND($E$3*E230,0),"")</f>
        <v>83</v>
      </c>
      <c r="L230" s="46">
        <f>IF($I230&lt;&gt;"",ROUND($E$3*F230,0),"")</f>
        <v>82</v>
      </c>
      <c r="M230" s="45"/>
      <c r="N230" s="54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t="s">
        <v>23</v>
      </c>
      <c r="CB230" t="s">
        <v>27</v>
      </c>
      <c r="CC230" t="s">
        <v>23</v>
      </c>
      <c r="CD230" t="s">
        <v>27</v>
      </c>
      <c r="CE230" t="s">
        <v>23</v>
      </c>
      <c r="CH230" t="s">
        <v>27</v>
      </c>
      <c r="CI230" t="s">
        <v>23</v>
      </c>
      <c r="CJ230" t="s">
        <v>27</v>
      </c>
      <c r="CK230" t="s">
        <v>23</v>
      </c>
      <c r="CL230" t="s">
        <v>27</v>
      </c>
      <c r="CM230" t="s">
        <v>23</v>
      </c>
      <c r="CR230" t="s">
        <v>27</v>
      </c>
      <c r="CS230" t="s">
        <v>23</v>
      </c>
      <c r="CT230" t="s">
        <v>27</v>
      </c>
      <c r="CU230" t="s">
        <v>23</v>
      </c>
      <c r="CZ230" t="s">
        <v>27</v>
      </c>
    </row>
    <row r="231" spans="1:104" ht="12.75">
      <c r="A231" s="9">
        <f t="shared" si="3"/>
        <v>224</v>
      </c>
      <c r="C231" s="21">
        <v>38579</v>
      </c>
      <c r="D231" s="16">
        <v>81.9</v>
      </c>
      <c r="E231" s="16">
        <v>82.94</v>
      </c>
      <c r="F231" s="16">
        <v>81.61</v>
      </c>
      <c r="G231" s="16">
        <v>82.5</v>
      </c>
      <c r="H231" s="17">
        <v>3431100</v>
      </c>
      <c r="I231" s="40">
        <v>82.5</v>
      </c>
      <c r="J231" s="36"/>
      <c r="K231" s="46">
        <f>IF($I231&lt;&gt;"",ROUND($E$3*E231,0),"")</f>
        <v>83</v>
      </c>
      <c r="L231" s="46">
        <f>IF($I231&lt;&gt;"",ROUND($E$3*F231,0),"")</f>
        <v>82</v>
      </c>
      <c r="M231" s="45"/>
      <c r="N231" s="54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t="s">
        <v>23</v>
      </c>
      <c r="CB231" t="s">
        <v>27</v>
      </c>
      <c r="CC231" t="s">
        <v>23</v>
      </c>
      <c r="CD231" t="s">
        <v>27</v>
      </c>
      <c r="CE231" t="s">
        <v>23</v>
      </c>
      <c r="CH231" t="s">
        <v>27</v>
      </c>
      <c r="CI231" t="s">
        <v>23</v>
      </c>
      <c r="CJ231" t="s">
        <v>27</v>
      </c>
      <c r="CK231" t="s">
        <v>23</v>
      </c>
      <c r="CL231" t="s">
        <v>27</v>
      </c>
      <c r="CM231" t="s">
        <v>23</v>
      </c>
      <c r="CR231" t="s">
        <v>27</v>
      </c>
      <c r="CS231" t="s">
        <v>23</v>
      </c>
      <c r="CT231" t="s">
        <v>27</v>
      </c>
      <c r="CU231" t="s">
        <v>23</v>
      </c>
      <c r="CZ231" t="s">
        <v>27</v>
      </c>
    </row>
    <row r="232" spans="1:104" ht="12.75">
      <c r="A232" s="9">
        <f t="shared" si="3"/>
        <v>225</v>
      </c>
      <c r="C232" s="21">
        <v>38580</v>
      </c>
      <c r="D232" s="16">
        <v>82.07</v>
      </c>
      <c r="E232" s="16">
        <v>82.43</v>
      </c>
      <c r="F232" s="16">
        <v>81.09</v>
      </c>
      <c r="G232" s="16">
        <v>81.3</v>
      </c>
      <c r="H232" s="17">
        <v>4407400</v>
      </c>
      <c r="I232" s="40">
        <v>81.3</v>
      </c>
      <c r="J232" s="36"/>
      <c r="K232" s="46">
        <f>IF($I232&lt;&gt;"",ROUND($E$3*E232,0),"")</f>
        <v>82</v>
      </c>
      <c r="L232" s="46">
        <f>IF($I232&lt;&gt;"",ROUND($E$3*F232,0),"")</f>
        <v>81</v>
      </c>
      <c r="M232" s="45"/>
      <c r="N232" s="54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t="s">
        <v>23</v>
      </c>
      <c r="CB232" t="s">
        <v>27</v>
      </c>
      <c r="CC232" t="s">
        <v>23</v>
      </c>
      <c r="CD232" t="s">
        <v>27</v>
      </c>
      <c r="CE232" t="s">
        <v>23</v>
      </c>
      <c r="CH232" t="s">
        <v>27</v>
      </c>
      <c r="CI232" t="s">
        <v>23</v>
      </c>
      <c r="CJ232" t="s">
        <v>27</v>
      </c>
      <c r="CK232" t="s">
        <v>23</v>
      </c>
      <c r="CL232" t="s">
        <v>27</v>
      </c>
      <c r="CM232" t="s">
        <v>23</v>
      </c>
      <c r="CR232" t="s">
        <v>27</v>
      </c>
      <c r="CS232" t="s">
        <v>23</v>
      </c>
      <c r="CT232" t="s">
        <v>27</v>
      </c>
      <c r="CU232" t="s">
        <v>23</v>
      </c>
      <c r="CZ232" t="s">
        <v>27</v>
      </c>
    </row>
    <row r="233" spans="1:104" ht="12.75">
      <c r="A233" s="9">
        <f t="shared" si="3"/>
        <v>226</v>
      </c>
      <c r="C233" s="21">
        <v>38581</v>
      </c>
      <c r="D233" s="16">
        <v>81.4</v>
      </c>
      <c r="E233" s="16">
        <v>81.94</v>
      </c>
      <c r="F233" s="16">
        <v>80.84</v>
      </c>
      <c r="G233" s="16">
        <v>81.3</v>
      </c>
      <c r="H233" s="17">
        <v>4853000</v>
      </c>
      <c r="I233" s="40">
        <v>81.3</v>
      </c>
      <c r="J233" s="36"/>
      <c r="K233" s="46">
        <f>IF($I233&lt;&gt;"",ROUND($E$3*E233,0),"")</f>
        <v>82</v>
      </c>
      <c r="L233" s="46">
        <f>IF($I233&lt;&gt;"",ROUND($E$3*F233,0),"")</f>
        <v>81</v>
      </c>
      <c r="M233" s="45"/>
      <c r="N233" s="54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t="s">
        <v>23</v>
      </c>
      <c r="CB233" t="s">
        <v>27</v>
      </c>
      <c r="CC233" t="s">
        <v>23</v>
      </c>
      <c r="CD233" t="s">
        <v>27</v>
      </c>
      <c r="CE233" t="s">
        <v>23</v>
      </c>
      <c r="CH233" t="s">
        <v>27</v>
      </c>
      <c r="CI233" t="s">
        <v>23</v>
      </c>
      <c r="CJ233" t="s">
        <v>27</v>
      </c>
      <c r="CK233" t="s">
        <v>23</v>
      </c>
      <c r="CL233" t="s">
        <v>27</v>
      </c>
      <c r="CM233" t="s">
        <v>23</v>
      </c>
      <c r="CR233" t="s">
        <v>27</v>
      </c>
      <c r="CS233" t="s">
        <v>23</v>
      </c>
      <c r="CT233" t="s">
        <v>27</v>
      </c>
      <c r="CU233" t="s">
        <v>23</v>
      </c>
      <c r="CZ233" t="s">
        <v>27</v>
      </c>
    </row>
    <row r="234" spans="1:104" ht="12.75">
      <c r="A234" s="9">
        <f t="shared" si="3"/>
        <v>227</v>
      </c>
      <c r="C234" s="21">
        <v>38582</v>
      </c>
      <c r="D234" s="16">
        <v>81.1</v>
      </c>
      <c r="E234" s="16">
        <v>82</v>
      </c>
      <c r="F234" s="16">
        <v>80.8</v>
      </c>
      <c r="G234" s="16">
        <v>81.15</v>
      </c>
      <c r="H234" s="17">
        <v>3713300</v>
      </c>
      <c r="I234" s="40">
        <v>81.15</v>
      </c>
      <c r="J234" s="36"/>
      <c r="K234" s="46">
        <f>IF($I234&lt;&gt;"",ROUND($E$3*E234,0),"")</f>
        <v>82</v>
      </c>
      <c r="L234" s="46">
        <f>IF($I234&lt;&gt;"",ROUND($E$3*F234,0),"")</f>
        <v>81</v>
      </c>
      <c r="M234" s="45"/>
      <c r="N234" s="54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t="s">
        <v>23</v>
      </c>
      <c r="CB234" t="s">
        <v>27</v>
      </c>
      <c r="CC234" t="s">
        <v>23</v>
      </c>
      <c r="CD234" t="s">
        <v>27</v>
      </c>
      <c r="CE234" t="s">
        <v>23</v>
      </c>
      <c r="CH234" t="s">
        <v>27</v>
      </c>
      <c r="CI234" t="s">
        <v>23</v>
      </c>
      <c r="CJ234" t="s">
        <v>27</v>
      </c>
      <c r="CK234" t="s">
        <v>23</v>
      </c>
      <c r="CL234" t="s">
        <v>27</v>
      </c>
      <c r="CM234" t="s">
        <v>23</v>
      </c>
      <c r="CR234" t="s">
        <v>27</v>
      </c>
      <c r="CS234" t="s">
        <v>23</v>
      </c>
      <c r="CT234" t="s">
        <v>27</v>
      </c>
      <c r="CU234" t="s">
        <v>23</v>
      </c>
      <c r="CZ234" t="s">
        <v>27</v>
      </c>
    </row>
    <row r="235" spans="1:104" ht="12.75">
      <c r="A235" s="9">
        <f t="shared" si="3"/>
        <v>228</v>
      </c>
      <c r="C235" s="21">
        <v>38583</v>
      </c>
      <c r="D235" s="16">
        <v>81.36</v>
      </c>
      <c r="E235" s="16">
        <v>83.3</v>
      </c>
      <c r="F235" s="16">
        <v>81.36</v>
      </c>
      <c r="G235" s="16">
        <v>82.76</v>
      </c>
      <c r="H235" s="17">
        <v>6481000</v>
      </c>
      <c r="I235" s="40">
        <v>82.76</v>
      </c>
      <c r="J235" s="36"/>
      <c r="K235" s="46">
        <f>IF($I235&lt;&gt;"",ROUND($E$3*E235,0),"")</f>
        <v>83</v>
      </c>
      <c r="L235" s="46">
        <f>IF($I235&lt;&gt;"",ROUND($E$3*F235,0),"")</f>
        <v>81</v>
      </c>
      <c r="M235" s="45"/>
      <c r="N235" s="54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t="s">
        <v>23</v>
      </c>
      <c r="CB235" t="s">
        <v>27</v>
      </c>
      <c r="CC235" t="s">
        <v>23</v>
      </c>
      <c r="CD235" t="s">
        <v>27</v>
      </c>
      <c r="CE235" t="s">
        <v>23</v>
      </c>
      <c r="CH235" t="s">
        <v>27</v>
      </c>
      <c r="CI235" t="s">
        <v>23</v>
      </c>
      <c r="CJ235" t="s">
        <v>27</v>
      </c>
      <c r="CK235" t="s">
        <v>23</v>
      </c>
      <c r="CL235" t="s">
        <v>27</v>
      </c>
      <c r="CM235" t="s">
        <v>23</v>
      </c>
      <c r="CR235" t="s">
        <v>27</v>
      </c>
      <c r="CS235" t="s">
        <v>23</v>
      </c>
      <c r="CT235" t="s">
        <v>27</v>
      </c>
      <c r="CU235" t="s">
        <v>23</v>
      </c>
      <c r="CZ235" t="s">
        <v>27</v>
      </c>
    </row>
    <row r="236" spans="1:104" ht="12.75">
      <c r="A236" s="9">
        <f t="shared" si="3"/>
        <v>229</v>
      </c>
      <c r="C236" s="21">
        <v>38586</v>
      </c>
      <c r="D236" s="16">
        <v>82.75</v>
      </c>
      <c r="E236" s="16">
        <v>83.35</v>
      </c>
      <c r="F236" s="16">
        <v>81.85</v>
      </c>
      <c r="G236" s="16">
        <v>82.6</v>
      </c>
      <c r="H236" s="17">
        <v>5157200</v>
      </c>
      <c r="I236" s="40">
        <v>82.6</v>
      </c>
      <c r="J236" s="36"/>
      <c r="K236" s="46">
        <f>IF($I236&lt;&gt;"",ROUND($E$3*E236,0),"")</f>
        <v>83</v>
      </c>
      <c r="L236" s="46">
        <f>IF($I236&lt;&gt;"",ROUND($E$3*F236,0),"")</f>
        <v>82</v>
      </c>
      <c r="M236" s="45"/>
      <c r="N236" s="54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t="s">
        <v>23</v>
      </c>
      <c r="CB236" t="s">
        <v>27</v>
      </c>
      <c r="CC236" t="s">
        <v>23</v>
      </c>
      <c r="CD236" t="s">
        <v>27</v>
      </c>
      <c r="CE236" t="s">
        <v>23</v>
      </c>
      <c r="CH236" t="s">
        <v>27</v>
      </c>
      <c r="CI236" t="s">
        <v>23</v>
      </c>
      <c r="CJ236" t="s">
        <v>27</v>
      </c>
      <c r="CK236" t="s">
        <v>23</v>
      </c>
      <c r="CL236" t="s">
        <v>27</v>
      </c>
      <c r="CM236" t="s">
        <v>23</v>
      </c>
      <c r="CR236" t="s">
        <v>27</v>
      </c>
      <c r="CS236" t="s">
        <v>23</v>
      </c>
      <c r="CT236" t="s">
        <v>27</v>
      </c>
      <c r="CU236" t="s">
        <v>23</v>
      </c>
      <c r="CZ236" t="s">
        <v>27</v>
      </c>
    </row>
    <row r="237" spans="1:104" ht="12.75">
      <c r="A237" s="9">
        <f t="shared" si="3"/>
        <v>230</v>
      </c>
      <c r="C237" s="21">
        <v>38587</v>
      </c>
      <c r="D237" s="16">
        <v>82.7</v>
      </c>
      <c r="E237" s="16">
        <v>83.14</v>
      </c>
      <c r="F237" s="16">
        <v>81.6</v>
      </c>
      <c r="G237" s="16">
        <v>82.03</v>
      </c>
      <c r="H237" s="17">
        <v>4000300</v>
      </c>
      <c r="I237" s="40">
        <v>82.03</v>
      </c>
      <c r="J237" s="36"/>
      <c r="K237" s="46">
        <f>IF($I237&lt;&gt;"",ROUND($E$3*E237,0),"")</f>
        <v>83</v>
      </c>
      <c r="L237" s="46">
        <f>IF($I237&lt;&gt;"",ROUND($E$3*F237,0),"")</f>
        <v>82</v>
      </c>
      <c r="M237" s="45"/>
      <c r="N237" s="54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t="s">
        <v>23</v>
      </c>
      <c r="CB237" t="s">
        <v>27</v>
      </c>
      <c r="CC237" t="s">
        <v>23</v>
      </c>
      <c r="CD237" t="s">
        <v>27</v>
      </c>
      <c r="CE237" t="s">
        <v>23</v>
      </c>
      <c r="CH237" t="s">
        <v>27</v>
      </c>
      <c r="CI237" t="s">
        <v>23</v>
      </c>
      <c r="CJ237" t="s">
        <v>27</v>
      </c>
      <c r="CK237" t="s">
        <v>23</v>
      </c>
      <c r="CL237" t="s">
        <v>27</v>
      </c>
      <c r="CM237" t="s">
        <v>23</v>
      </c>
      <c r="CR237" t="s">
        <v>27</v>
      </c>
      <c r="CS237" t="s">
        <v>23</v>
      </c>
      <c r="CT237" t="s">
        <v>27</v>
      </c>
      <c r="CU237" t="s">
        <v>23</v>
      </c>
      <c r="CZ237" t="s">
        <v>27</v>
      </c>
    </row>
    <row r="238" spans="1:104" ht="12.75">
      <c r="A238" s="9">
        <f t="shared" si="3"/>
        <v>231</v>
      </c>
      <c r="C238" s="21">
        <v>38588</v>
      </c>
      <c r="D238" s="16">
        <v>81.53</v>
      </c>
      <c r="E238" s="16">
        <v>82.4</v>
      </c>
      <c r="F238" s="16">
        <v>81.23</v>
      </c>
      <c r="G238" s="16">
        <v>81.32</v>
      </c>
      <c r="H238" s="17">
        <v>4417600</v>
      </c>
      <c r="I238" s="40">
        <v>81.32</v>
      </c>
      <c r="J238" s="36"/>
      <c r="K238" s="46">
        <f>IF($I238&lt;&gt;"",ROUND($E$3*E238,0),"")</f>
        <v>82</v>
      </c>
      <c r="L238" s="46">
        <f>IF($I238&lt;&gt;"",ROUND($E$3*F238,0),"")</f>
        <v>81</v>
      </c>
      <c r="M238" s="45"/>
      <c r="N238" s="54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t="s">
        <v>23</v>
      </c>
      <c r="CB238" t="s">
        <v>27</v>
      </c>
      <c r="CC238" t="s">
        <v>23</v>
      </c>
      <c r="CD238" t="s">
        <v>27</v>
      </c>
      <c r="CE238" t="s">
        <v>23</v>
      </c>
      <c r="CH238" t="s">
        <v>27</v>
      </c>
      <c r="CI238" t="s">
        <v>23</v>
      </c>
      <c r="CJ238" t="s">
        <v>27</v>
      </c>
      <c r="CK238" t="s">
        <v>23</v>
      </c>
      <c r="CL238" t="s">
        <v>27</v>
      </c>
      <c r="CM238" t="s">
        <v>23</v>
      </c>
      <c r="CN238" t="s">
        <v>27</v>
      </c>
      <c r="CR238" t="s">
        <v>27</v>
      </c>
      <c r="CS238" t="s">
        <v>23</v>
      </c>
      <c r="CT238" t="s">
        <v>27</v>
      </c>
      <c r="CU238" t="s">
        <v>23</v>
      </c>
      <c r="CZ238" t="s">
        <v>27</v>
      </c>
    </row>
    <row r="239" spans="1:104" ht="12.75">
      <c r="A239" s="9">
        <f t="shared" si="3"/>
        <v>232</v>
      </c>
      <c r="C239" s="21">
        <v>38589</v>
      </c>
      <c r="D239" s="16">
        <v>81.45</v>
      </c>
      <c r="E239" s="16">
        <v>81.45</v>
      </c>
      <c r="F239" s="16">
        <v>80.72</v>
      </c>
      <c r="G239" s="16">
        <v>81.1</v>
      </c>
      <c r="H239" s="17">
        <v>3606100</v>
      </c>
      <c r="I239" s="40">
        <v>81.1</v>
      </c>
      <c r="J239" s="36"/>
      <c r="K239" s="46">
        <f>IF($I239&lt;&gt;"",ROUND($E$3*E239,0),"")</f>
        <v>81</v>
      </c>
      <c r="L239" s="46">
        <f>IF($I239&lt;&gt;"",ROUND($E$3*F239,0),"")</f>
        <v>81</v>
      </c>
      <c r="M239" s="45"/>
      <c r="N239" s="54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t="s">
        <v>23</v>
      </c>
      <c r="CB239" t="s">
        <v>27</v>
      </c>
      <c r="CC239" t="s">
        <v>23</v>
      </c>
      <c r="CD239" t="s">
        <v>27</v>
      </c>
      <c r="CE239" t="s">
        <v>23</v>
      </c>
      <c r="CH239" t="s">
        <v>27</v>
      </c>
      <c r="CI239" t="s">
        <v>23</v>
      </c>
      <c r="CJ239" t="s">
        <v>27</v>
      </c>
      <c r="CK239" t="s">
        <v>23</v>
      </c>
      <c r="CL239" t="s">
        <v>27</v>
      </c>
      <c r="CM239" t="s">
        <v>23</v>
      </c>
      <c r="CN239" t="s">
        <v>27</v>
      </c>
      <c r="CO239" t="s">
        <v>23</v>
      </c>
      <c r="CR239" t="s">
        <v>27</v>
      </c>
      <c r="CS239" t="s">
        <v>23</v>
      </c>
      <c r="CT239" t="s">
        <v>27</v>
      </c>
      <c r="CU239" t="s">
        <v>23</v>
      </c>
      <c r="CZ239" t="s">
        <v>27</v>
      </c>
    </row>
    <row r="240" spans="1:104" ht="12.75">
      <c r="A240" s="9">
        <f t="shared" si="3"/>
        <v>233</v>
      </c>
      <c r="C240" s="21">
        <v>38590</v>
      </c>
      <c r="D240" s="16">
        <v>80.81</v>
      </c>
      <c r="E240" s="16">
        <v>81.02</v>
      </c>
      <c r="F240" s="16">
        <v>80.26</v>
      </c>
      <c r="G240" s="16">
        <v>80.38</v>
      </c>
      <c r="H240" s="17">
        <v>5029300</v>
      </c>
      <c r="I240" s="40">
        <v>80.38</v>
      </c>
      <c r="J240" s="36"/>
      <c r="K240" s="46">
        <f>IF($I240&lt;&gt;"",ROUND($E$3*E240,0),"")</f>
        <v>81</v>
      </c>
      <c r="L240" s="46">
        <f>IF($I240&lt;&gt;"",ROUND($E$3*F240,0),"")</f>
        <v>80</v>
      </c>
      <c r="M240" s="45"/>
      <c r="N240" s="54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t="s">
        <v>23</v>
      </c>
      <c r="CB240" t="s">
        <v>27</v>
      </c>
      <c r="CC240" t="s">
        <v>23</v>
      </c>
      <c r="CE240" t="s">
        <v>23</v>
      </c>
      <c r="CH240" t="s">
        <v>27</v>
      </c>
      <c r="CI240" t="s">
        <v>23</v>
      </c>
      <c r="CJ240" t="s">
        <v>27</v>
      </c>
      <c r="CK240" t="s">
        <v>23</v>
      </c>
      <c r="CL240" t="s">
        <v>27</v>
      </c>
      <c r="CM240" t="s">
        <v>23</v>
      </c>
      <c r="CN240" t="s">
        <v>27</v>
      </c>
      <c r="CO240" t="s">
        <v>23</v>
      </c>
      <c r="CP240" t="s">
        <v>27</v>
      </c>
      <c r="CR240" t="s">
        <v>27</v>
      </c>
      <c r="CS240" t="s">
        <v>23</v>
      </c>
      <c r="CT240" t="s">
        <v>27</v>
      </c>
      <c r="CU240" t="s">
        <v>23</v>
      </c>
      <c r="CZ240" t="s">
        <v>27</v>
      </c>
    </row>
    <row r="241" spans="1:104" ht="12.75">
      <c r="A241" s="9">
        <f t="shared" si="3"/>
        <v>234</v>
      </c>
      <c r="C241" s="21">
        <v>38593</v>
      </c>
      <c r="D241" s="16">
        <v>80</v>
      </c>
      <c r="E241" s="16">
        <v>81.75</v>
      </c>
      <c r="F241" s="16">
        <v>79.9</v>
      </c>
      <c r="G241" s="16">
        <v>81.34</v>
      </c>
      <c r="H241" s="17">
        <v>4025300</v>
      </c>
      <c r="I241" s="40">
        <v>81.34</v>
      </c>
      <c r="J241" s="36"/>
      <c r="K241" s="46">
        <f>IF($I241&lt;&gt;"",ROUND($E$3*E241,0),"")</f>
        <v>82</v>
      </c>
      <c r="L241" s="46">
        <f>IF($I241&lt;&gt;"",ROUND($E$3*F241,0),"")</f>
        <v>80</v>
      </c>
      <c r="M241" s="45"/>
      <c r="N241" s="54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t="s">
        <v>23</v>
      </c>
      <c r="CB241" t="s">
        <v>27</v>
      </c>
      <c r="CE241" t="s">
        <v>23</v>
      </c>
      <c r="CH241" t="s">
        <v>27</v>
      </c>
      <c r="CI241" t="s">
        <v>23</v>
      </c>
      <c r="CJ241" t="s">
        <v>27</v>
      </c>
      <c r="CK241" t="s">
        <v>23</v>
      </c>
      <c r="CL241" t="s">
        <v>27</v>
      </c>
      <c r="CM241" t="s">
        <v>23</v>
      </c>
      <c r="CN241" t="s">
        <v>27</v>
      </c>
      <c r="CO241" t="s">
        <v>23</v>
      </c>
      <c r="CP241" t="s">
        <v>27</v>
      </c>
      <c r="CQ241" t="s">
        <v>23</v>
      </c>
      <c r="CR241" t="s">
        <v>27</v>
      </c>
      <c r="CS241" t="s">
        <v>23</v>
      </c>
      <c r="CT241" t="s">
        <v>27</v>
      </c>
      <c r="CU241" t="s">
        <v>23</v>
      </c>
      <c r="CZ241" t="s">
        <v>27</v>
      </c>
    </row>
    <row r="242" spans="1:104" ht="12.75">
      <c r="A242" s="9">
        <f t="shared" si="3"/>
        <v>235</v>
      </c>
      <c r="C242" s="21">
        <v>38594</v>
      </c>
      <c r="D242" s="16">
        <v>81</v>
      </c>
      <c r="E242" s="16">
        <v>81</v>
      </c>
      <c r="F242" s="16">
        <v>79.98</v>
      </c>
      <c r="G242" s="16">
        <v>80.54</v>
      </c>
      <c r="H242" s="17">
        <v>5674200</v>
      </c>
      <c r="I242" s="40">
        <v>80.54</v>
      </c>
      <c r="J242" s="36"/>
      <c r="K242" s="46">
        <f>IF($I242&lt;&gt;"",ROUND($E$3*E242,0),"")</f>
        <v>81</v>
      </c>
      <c r="L242" s="46">
        <f>IF($I242&lt;&gt;"",ROUND($E$3*F242,0),"")</f>
        <v>80</v>
      </c>
      <c r="M242" s="45"/>
      <c r="N242" s="54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t="s">
        <v>23</v>
      </c>
      <c r="CE242" t="s">
        <v>23</v>
      </c>
      <c r="CH242" t="s">
        <v>27</v>
      </c>
      <c r="CI242" t="s">
        <v>23</v>
      </c>
      <c r="CJ242" t="s">
        <v>27</v>
      </c>
      <c r="CK242" t="s">
        <v>23</v>
      </c>
      <c r="CL242" t="s">
        <v>27</v>
      </c>
      <c r="CM242" t="s">
        <v>23</v>
      </c>
      <c r="CN242" t="s">
        <v>27</v>
      </c>
      <c r="CO242" t="s">
        <v>23</v>
      </c>
      <c r="CP242" t="s">
        <v>27</v>
      </c>
      <c r="CQ242" t="s">
        <v>23</v>
      </c>
      <c r="CR242" t="s">
        <v>27</v>
      </c>
      <c r="CS242" t="s">
        <v>23</v>
      </c>
      <c r="CT242" t="s">
        <v>27</v>
      </c>
      <c r="CU242" t="s">
        <v>23</v>
      </c>
      <c r="CV242" t="s">
        <v>27</v>
      </c>
      <c r="CZ242" t="s">
        <v>27</v>
      </c>
    </row>
    <row r="243" spans="1:104" ht="12.75">
      <c r="A243" s="9">
        <f t="shared" si="3"/>
        <v>236</v>
      </c>
      <c r="C243" s="21">
        <v>38595</v>
      </c>
      <c r="D243" s="16">
        <v>80.35</v>
      </c>
      <c r="E243" s="16">
        <v>80.79</v>
      </c>
      <c r="F243" s="16">
        <v>79.87</v>
      </c>
      <c r="G243" s="16">
        <v>80.62</v>
      </c>
      <c r="H243" s="17">
        <v>5400800</v>
      </c>
      <c r="I243" s="40">
        <v>80.62</v>
      </c>
      <c r="J243" s="36"/>
      <c r="K243" s="46">
        <f>IF($I243&lt;&gt;"",ROUND($E$3*E243,0),"")</f>
        <v>81</v>
      </c>
      <c r="L243" s="46">
        <f>IF($I243&lt;&gt;"",ROUND($E$3*F243,0),"")</f>
        <v>80</v>
      </c>
      <c r="M243" s="45"/>
      <c r="N243" s="54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E243" t="s">
        <v>23</v>
      </c>
      <c r="CH243" t="s">
        <v>27</v>
      </c>
      <c r="CI243" t="s">
        <v>23</v>
      </c>
      <c r="CJ243" t="s">
        <v>27</v>
      </c>
      <c r="CK243" t="s">
        <v>23</v>
      </c>
      <c r="CL243" t="s">
        <v>27</v>
      </c>
      <c r="CM243" t="s">
        <v>23</v>
      </c>
      <c r="CN243" t="s">
        <v>27</v>
      </c>
      <c r="CO243" t="s">
        <v>23</v>
      </c>
      <c r="CP243" t="s">
        <v>27</v>
      </c>
      <c r="CQ243" t="s">
        <v>23</v>
      </c>
      <c r="CR243" t="s">
        <v>27</v>
      </c>
      <c r="CS243" t="s">
        <v>23</v>
      </c>
      <c r="CU243" t="s">
        <v>23</v>
      </c>
      <c r="CV243" t="s">
        <v>27</v>
      </c>
      <c r="CW243" t="s">
        <v>23</v>
      </c>
      <c r="CZ243" t="s">
        <v>27</v>
      </c>
    </row>
    <row r="244" spans="1:104" ht="12.75">
      <c r="A244" s="9">
        <f t="shared" si="3"/>
        <v>237</v>
      </c>
      <c r="C244" s="21">
        <v>38596</v>
      </c>
      <c r="D244" s="16">
        <v>80.16</v>
      </c>
      <c r="E244" s="16">
        <v>80.32</v>
      </c>
      <c r="F244" s="16">
        <v>79.34</v>
      </c>
      <c r="G244" s="16">
        <v>79.54</v>
      </c>
      <c r="H244" s="17">
        <v>6390600</v>
      </c>
      <c r="I244" s="40">
        <v>79.54</v>
      </c>
      <c r="J244" s="36"/>
      <c r="K244" s="46">
        <f>IF($I244&lt;&gt;"",ROUND($E$3*E244,0),"")</f>
        <v>80</v>
      </c>
      <c r="L244" s="46">
        <f>IF($I244&lt;&gt;"",ROUND($E$3*F244,0),"")</f>
        <v>79</v>
      </c>
      <c r="M244" s="45"/>
      <c r="N244" s="54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E244" t="s">
        <v>23</v>
      </c>
      <c r="CH244" t="s">
        <v>27</v>
      </c>
      <c r="CI244" t="s">
        <v>23</v>
      </c>
      <c r="CJ244" t="s">
        <v>27</v>
      </c>
      <c r="CK244" t="s">
        <v>23</v>
      </c>
      <c r="CM244" t="s">
        <v>23</v>
      </c>
      <c r="CN244" t="s">
        <v>27</v>
      </c>
      <c r="CO244" t="s">
        <v>23</v>
      </c>
      <c r="CP244" t="s">
        <v>27</v>
      </c>
      <c r="CQ244" t="s">
        <v>23</v>
      </c>
      <c r="CR244" t="s">
        <v>27</v>
      </c>
      <c r="CU244" t="s">
        <v>23</v>
      </c>
      <c r="CV244" t="s">
        <v>27</v>
      </c>
      <c r="CW244" t="s">
        <v>23</v>
      </c>
      <c r="CZ244" t="s">
        <v>27</v>
      </c>
    </row>
    <row r="245" spans="1:104" ht="12.75">
      <c r="A245" s="9">
        <f t="shared" si="3"/>
        <v>238</v>
      </c>
      <c r="C245" s="21">
        <v>38597</v>
      </c>
      <c r="D245" s="16">
        <v>79.5</v>
      </c>
      <c r="E245" s="16">
        <v>80.01</v>
      </c>
      <c r="F245" s="16">
        <v>79.46</v>
      </c>
      <c r="G245" s="16">
        <v>79.46</v>
      </c>
      <c r="H245" s="17">
        <v>3680600</v>
      </c>
      <c r="I245" s="40">
        <v>79.46</v>
      </c>
      <c r="J245" s="36"/>
      <c r="K245" s="46">
        <f>IF($I245&lt;&gt;"",ROUND($E$3*E245,0),"")</f>
        <v>80</v>
      </c>
      <c r="L245" s="46">
        <f>IF($I245&lt;&gt;"",ROUND($E$3*F245,0),"")</f>
        <v>79</v>
      </c>
      <c r="M245" s="45"/>
      <c r="N245" s="54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E245" t="s">
        <v>23</v>
      </c>
      <c r="CH245" t="s">
        <v>27</v>
      </c>
      <c r="CI245" t="s">
        <v>23</v>
      </c>
      <c r="CJ245" t="s">
        <v>27</v>
      </c>
      <c r="CM245" t="s">
        <v>23</v>
      </c>
      <c r="CN245" t="s">
        <v>27</v>
      </c>
      <c r="CO245" t="s">
        <v>23</v>
      </c>
      <c r="CP245" t="s">
        <v>27</v>
      </c>
      <c r="CQ245" t="s">
        <v>23</v>
      </c>
      <c r="CR245" t="s">
        <v>27</v>
      </c>
      <c r="CU245" t="s">
        <v>23</v>
      </c>
      <c r="CV245" t="s">
        <v>27</v>
      </c>
      <c r="CW245" t="s">
        <v>23</v>
      </c>
      <c r="CZ245" t="s">
        <v>27</v>
      </c>
    </row>
    <row r="246" spans="1:104" ht="12.75">
      <c r="A246" s="9">
        <f t="shared" si="3"/>
        <v>239</v>
      </c>
      <c r="C246" s="21">
        <v>38601</v>
      </c>
      <c r="D246" s="16">
        <v>79.7</v>
      </c>
      <c r="E246" s="16">
        <v>81.19</v>
      </c>
      <c r="F246" s="16">
        <v>79.7</v>
      </c>
      <c r="G246" s="16">
        <v>81.02</v>
      </c>
      <c r="H246" s="17">
        <v>6305500</v>
      </c>
      <c r="I246" s="40">
        <v>81.02</v>
      </c>
      <c r="J246" s="36"/>
      <c r="K246" s="46">
        <f>IF($I246&lt;&gt;"",ROUND($E$3*E246,0),"")</f>
        <v>81</v>
      </c>
      <c r="L246" s="46">
        <f>IF($I246&lt;&gt;"",ROUND($E$3*F246,0),"")</f>
        <v>80</v>
      </c>
      <c r="M246" s="45"/>
      <c r="N246" s="54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E246" t="s">
        <v>23</v>
      </c>
      <c r="CH246" t="s">
        <v>27</v>
      </c>
      <c r="CI246" t="s">
        <v>23</v>
      </c>
      <c r="CJ246" t="s">
        <v>27</v>
      </c>
      <c r="CM246" t="s">
        <v>23</v>
      </c>
      <c r="CN246" t="s">
        <v>27</v>
      </c>
      <c r="CO246" t="s">
        <v>23</v>
      </c>
      <c r="CP246" t="s">
        <v>27</v>
      </c>
      <c r="CQ246" t="s">
        <v>23</v>
      </c>
      <c r="CR246" t="s">
        <v>27</v>
      </c>
      <c r="CU246" t="s">
        <v>23</v>
      </c>
      <c r="CV246" t="s">
        <v>27</v>
      </c>
      <c r="CW246" t="s">
        <v>23</v>
      </c>
      <c r="CX246" t="s">
        <v>27</v>
      </c>
      <c r="CZ246" t="s">
        <v>27</v>
      </c>
    </row>
    <row r="247" spans="1:104" ht="12.75">
      <c r="A247" s="9">
        <f t="shared" si="3"/>
        <v>240</v>
      </c>
      <c r="C247" s="21">
        <v>38602</v>
      </c>
      <c r="D247" s="16">
        <v>80.7</v>
      </c>
      <c r="E247" s="16">
        <v>81.13</v>
      </c>
      <c r="F247" s="16">
        <v>80.32</v>
      </c>
      <c r="G247" s="16">
        <v>80.98</v>
      </c>
      <c r="H247" s="17">
        <v>4116300</v>
      </c>
      <c r="I247" s="40">
        <v>80.98</v>
      </c>
      <c r="J247" s="36"/>
      <c r="K247" s="46">
        <f>IF($I247&lt;&gt;"",ROUND($E$3*E247,0),"")</f>
        <v>81</v>
      </c>
      <c r="L247" s="46">
        <f>IF($I247&lt;&gt;"",ROUND($E$3*F247,0),"")</f>
        <v>80</v>
      </c>
      <c r="M247" s="45"/>
      <c r="N247" s="54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E247" t="s">
        <v>23</v>
      </c>
      <c r="CH247" t="s">
        <v>27</v>
      </c>
      <c r="CI247" t="s">
        <v>23</v>
      </c>
      <c r="CM247" t="s">
        <v>23</v>
      </c>
      <c r="CN247" t="s">
        <v>27</v>
      </c>
      <c r="CO247" t="s">
        <v>23</v>
      </c>
      <c r="CP247" t="s">
        <v>27</v>
      </c>
      <c r="CQ247" t="s">
        <v>23</v>
      </c>
      <c r="CR247" t="s">
        <v>27</v>
      </c>
      <c r="CU247" t="s">
        <v>23</v>
      </c>
      <c r="CV247" t="s">
        <v>27</v>
      </c>
      <c r="CW247" t="s">
        <v>23</v>
      </c>
      <c r="CX247" t="s">
        <v>27</v>
      </c>
      <c r="CY247" t="s">
        <v>23</v>
      </c>
      <c r="CZ247" t="s">
        <v>27</v>
      </c>
    </row>
    <row r="248" spans="1:104" ht="12.75">
      <c r="A248" s="9">
        <f t="shared" si="3"/>
        <v>241</v>
      </c>
      <c r="C248" s="21">
        <v>38603</v>
      </c>
      <c r="D248" s="16">
        <v>81.28</v>
      </c>
      <c r="E248" s="16">
        <v>81.52</v>
      </c>
      <c r="F248" s="16">
        <v>80.5</v>
      </c>
      <c r="G248" s="16">
        <v>80.8</v>
      </c>
      <c r="H248" s="17">
        <v>4277300</v>
      </c>
      <c r="I248" s="40">
        <v>80.8</v>
      </c>
      <c r="J248" s="36"/>
      <c r="K248" s="46">
        <f>IF($I248&lt;&gt;"",ROUND($E$3*E248,0),"")</f>
        <v>82</v>
      </c>
      <c r="L248" s="46">
        <f>IF($I248&lt;&gt;"",ROUND($E$3*F248,0),"")</f>
        <v>81</v>
      </c>
      <c r="M248" s="45"/>
      <c r="N248" s="54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E248" t="s">
        <v>23</v>
      </c>
      <c r="CH248" t="s">
        <v>27</v>
      </c>
      <c r="CM248" t="s">
        <v>23</v>
      </c>
      <c r="CN248" t="s">
        <v>27</v>
      </c>
      <c r="CO248" t="s">
        <v>23</v>
      </c>
      <c r="CP248" t="s">
        <v>27</v>
      </c>
      <c r="CQ248" t="s">
        <v>23</v>
      </c>
      <c r="CR248" t="s">
        <v>27</v>
      </c>
      <c r="CU248" t="s">
        <v>23</v>
      </c>
      <c r="CV248" t="s">
        <v>27</v>
      </c>
      <c r="CW248" t="s">
        <v>23</v>
      </c>
      <c r="CX248" t="s">
        <v>27</v>
      </c>
      <c r="CY248" t="s">
        <v>23</v>
      </c>
      <c r="CZ248" t="s">
        <v>27</v>
      </c>
    </row>
    <row r="249" spans="1:104" ht="12.75">
      <c r="A249" s="9">
        <f t="shared" si="3"/>
        <v>242</v>
      </c>
      <c r="C249" s="21">
        <v>38604</v>
      </c>
      <c r="D249" s="16">
        <v>80.86</v>
      </c>
      <c r="E249" s="16">
        <v>81.49</v>
      </c>
      <c r="F249" s="16">
        <v>80.52</v>
      </c>
      <c r="G249" s="16">
        <v>81.44</v>
      </c>
      <c r="H249" s="17">
        <v>3982200</v>
      </c>
      <c r="I249" s="40">
        <v>81.44</v>
      </c>
      <c r="J249" s="36"/>
      <c r="K249" s="46">
        <f>IF($I249&lt;&gt;"",ROUND($E$3*E249,0),"")</f>
        <v>81</v>
      </c>
      <c r="L249" s="46">
        <f>IF($I249&lt;&gt;"",ROUND($E$3*F249,0),"")</f>
        <v>81</v>
      </c>
      <c r="M249" s="45"/>
      <c r="N249" s="54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E249" t="s">
        <v>23</v>
      </c>
      <c r="CH249" t="s">
        <v>27</v>
      </c>
      <c r="CM249" t="s">
        <v>23</v>
      </c>
      <c r="CN249" t="s">
        <v>27</v>
      </c>
      <c r="CO249" t="s">
        <v>23</v>
      </c>
      <c r="CP249" t="s">
        <v>27</v>
      </c>
      <c r="CQ249" t="s">
        <v>23</v>
      </c>
      <c r="CR249" t="s">
        <v>27</v>
      </c>
      <c r="CU249" t="s">
        <v>23</v>
      </c>
      <c r="CV249" t="s">
        <v>27</v>
      </c>
      <c r="CW249" t="s">
        <v>23</v>
      </c>
      <c r="CX249" t="s">
        <v>27</v>
      </c>
      <c r="CY249" t="s">
        <v>23</v>
      </c>
      <c r="CZ249" t="s">
        <v>27</v>
      </c>
    </row>
    <row r="250" spans="1:104" ht="12.75">
      <c r="A250" s="9">
        <f t="shared" si="3"/>
        <v>243</v>
      </c>
      <c r="C250" s="21">
        <v>38607</v>
      </c>
      <c r="D250" s="16">
        <v>81.03</v>
      </c>
      <c r="E250" s="16">
        <v>82.11</v>
      </c>
      <c r="F250" s="16">
        <v>81</v>
      </c>
      <c r="G250" s="16">
        <v>81.48</v>
      </c>
      <c r="H250" s="17">
        <v>3692800</v>
      </c>
      <c r="I250" s="40">
        <v>81.48</v>
      </c>
      <c r="J250" s="36"/>
      <c r="K250" s="46">
        <f>IF($I250&lt;&gt;"",ROUND($E$3*E250,0),"")</f>
        <v>82</v>
      </c>
      <c r="L250" s="46">
        <f>IF($I250&lt;&gt;"",ROUND($E$3*F250,0),"")</f>
        <v>81</v>
      </c>
      <c r="M250" s="45"/>
      <c r="N250" s="54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E250" t="s">
        <v>23</v>
      </c>
      <c r="CH250" t="s">
        <v>27</v>
      </c>
      <c r="CM250" t="s">
        <v>23</v>
      </c>
      <c r="CO250" t="s">
        <v>23</v>
      </c>
      <c r="CP250" t="s">
        <v>27</v>
      </c>
      <c r="CQ250" t="s">
        <v>23</v>
      </c>
      <c r="CR250" t="s">
        <v>27</v>
      </c>
      <c r="CU250" t="s">
        <v>23</v>
      </c>
      <c r="CV250" t="s">
        <v>27</v>
      </c>
      <c r="CW250" t="s">
        <v>23</v>
      </c>
      <c r="CX250" t="s">
        <v>27</v>
      </c>
      <c r="CY250" t="s">
        <v>23</v>
      </c>
      <c r="CZ250" t="s">
        <v>27</v>
      </c>
    </row>
    <row r="251" spans="1:104" ht="12.75">
      <c r="A251" s="9">
        <f t="shared" si="3"/>
        <v>244</v>
      </c>
      <c r="C251" s="21">
        <v>38608</v>
      </c>
      <c r="D251" s="16">
        <v>81.49</v>
      </c>
      <c r="E251" s="16">
        <v>81.49</v>
      </c>
      <c r="F251" s="16">
        <v>80.52</v>
      </c>
      <c r="G251" s="16">
        <v>80.75</v>
      </c>
      <c r="H251" s="17">
        <v>5040900</v>
      </c>
      <c r="I251" s="40">
        <v>80.75</v>
      </c>
      <c r="J251" s="36"/>
      <c r="K251" s="46">
        <f>IF($I251&lt;&gt;"",ROUND($E$3*E251,0),"")</f>
        <v>81</v>
      </c>
      <c r="L251" s="46">
        <f>IF($I251&lt;&gt;"",ROUND($E$3*F251,0),"")</f>
        <v>81</v>
      </c>
      <c r="M251" s="45"/>
      <c r="N251" s="54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E251" t="s">
        <v>23</v>
      </c>
      <c r="CH251" t="s">
        <v>27</v>
      </c>
      <c r="CO251" t="s">
        <v>23</v>
      </c>
      <c r="CP251" t="s">
        <v>27</v>
      </c>
      <c r="CQ251" t="s">
        <v>23</v>
      </c>
      <c r="CR251" t="s">
        <v>27</v>
      </c>
      <c r="CU251" t="s">
        <v>23</v>
      </c>
      <c r="CV251" t="s">
        <v>27</v>
      </c>
      <c r="CW251" t="s">
        <v>23</v>
      </c>
      <c r="CX251" t="s">
        <v>27</v>
      </c>
      <c r="CY251" t="s">
        <v>23</v>
      </c>
      <c r="CZ251" t="s">
        <v>27</v>
      </c>
    </row>
    <row r="252" spans="1:104" ht="12.75">
      <c r="A252" s="9">
        <f t="shared" si="3"/>
        <v>245</v>
      </c>
      <c r="C252" s="21">
        <v>38609</v>
      </c>
      <c r="D252" s="16">
        <v>80.75</v>
      </c>
      <c r="E252" s="16">
        <v>81.4</v>
      </c>
      <c r="F252" s="16">
        <v>80.42</v>
      </c>
      <c r="G252" s="16">
        <v>80.48</v>
      </c>
      <c r="H252" s="17">
        <v>3887700</v>
      </c>
      <c r="I252" s="40">
        <v>80.48</v>
      </c>
      <c r="J252" s="36"/>
      <c r="K252" s="46">
        <f>IF($I252&lt;&gt;"",ROUND($E$3*E252,0),"")</f>
        <v>81</v>
      </c>
      <c r="L252" s="46">
        <f>IF($I252&lt;&gt;"",ROUND($E$3*F252,0),"")</f>
        <v>80</v>
      </c>
      <c r="M252" s="45"/>
      <c r="N252" s="54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E252" t="s">
        <v>23</v>
      </c>
      <c r="CH252" t="s">
        <v>27</v>
      </c>
      <c r="CO252" t="s">
        <v>23</v>
      </c>
      <c r="CP252" t="s">
        <v>27</v>
      </c>
      <c r="CQ252" t="s">
        <v>23</v>
      </c>
      <c r="CU252" t="s">
        <v>23</v>
      </c>
      <c r="CV252" t="s">
        <v>27</v>
      </c>
      <c r="CW252" t="s">
        <v>23</v>
      </c>
      <c r="CX252" t="s">
        <v>27</v>
      </c>
      <c r="CY252" t="s">
        <v>23</v>
      </c>
      <c r="CZ252" t="s">
        <v>27</v>
      </c>
    </row>
    <row r="253" spans="1:104" ht="12.75">
      <c r="A253" s="9">
        <f t="shared" si="3"/>
        <v>246</v>
      </c>
      <c r="C253" s="21">
        <v>38610</v>
      </c>
      <c r="D253" s="16">
        <v>80.43</v>
      </c>
      <c r="E253" s="16">
        <v>80.65</v>
      </c>
      <c r="F253" s="16">
        <v>79.67</v>
      </c>
      <c r="G253" s="16">
        <v>80.01</v>
      </c>
      <c r="H253" s="17">
        <v>4864100</v>
      </c>
      <c r="I253" s="40">
        <v>80.01</v>
      </c>
      <c r="J253" s="36"/>
      <c r="K253" s="46">
        <f>IF($I253&lt;&gt;"",ROUND($E$3*E253,0),"")</f>
        <v>81</v>
      </c>
      <c r="L253" s="46">
        <f>IF($I253&lt;&gt;"",ROUND($E$3*F253,0),"")</f>
        <v>80</v>
      </c>
      <c r="M253" s="45"/>
      <c r="N253" s="54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E253" t="s">
        <v>23</v>
      </c>
      <c r="CH253" t="s">
        <v>27</v>
      </c>
      <c r="CO253" t="s">
        <v>23</v>
      </c>
      <c r="CP253" t="s">
        <v>27</v>
      </c>
      <c r="CU253" t="s">
        <v>23</v>
      </c>
      <c r="CV253" t="s">
        <v>27</v>
      </c>
      <c r="CW253" t="s">
        <v>23</v>
      </c>
      <c r="CX253" t="s">
        <v>27</v>
      </c>
      <c r="CY253" t="s">
        <v>23</v>
      </c>
      <c r="CZ253" t="s">
        <v>27</v>
      </c>
    </row>
    <row r="254" spans="1:104" ht="12.75">
      <c r="A254" s="9">
        <f t="shared" si="3"/>
        <v>247</v>
      </c>
      <c r="C254" s="21">
        <v>38611</v>
      </c>
      <c r="D254" s="16">
        <v>80.38</v>
      </c>
      <c r="E254" s="16">
        <v>80.5</v>
      </c>
      <c r="F254" s="16">
        <v>79.83</v>
      </c>
      <c r="G254" s="16">
        <v>80.33</v>
      </c>
      <c r="H254" s="17">
        <v>7624900</v>
      </c>
      <c r="I254" s="40">
        <v>80.33</v>
      </c>
      <c r="J254" s="36"/>
      <c r="K254" s="46">
        <f>IF($I254&lt;&gt;"",ROUND($E$3*E254,0),"")</f>
        <v>81</v>
      </c>
      <c r="L254" s="46">
        <f>IF($I254&lt;&gt;"",ROUND($E$3*F254,0),"")</f>
        <v>80</v>
      </c>
      <c r="M254" s="45"/>
      <c r="N254" s="54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E254" t="s">
        <v>23</v>
      </c>
      <c r="CF254" t="s">
        <v>27</v>
      </c>
      <c r="CH254" t="s">
        <v>27</v>
      </c>
      <c r="CO254" t="s">
        <v>23</v>
      </c>
      <c r="CP254" t="s">
        <v>27</v>
      </c>
      <c r="CU254" t="s">
        <v>23</v>
      </c>
      <c r="CV254" t="s">
        <v>27</v>
      </c>
      <c r="CW254" t="s">
        <v>23</v>
      </c>
      <c r="CX254" t="s">
        <v>27</v>
      </c>
      <c r="CY254" t="s">
        <v>23</v>
      </c>
      <c r="CZ254" t="s">
        <v>27</v>
      </c>
    </row>
    <row r="255" spans="1:104" ht="12.75">
      <c r="A255" s="9">
        <f t="shared" si="3"/>
        <v>248</v>
      </c>
      <c r="C255" s="21">
        <v>38614</v>
      </c>
      <c r="D255" s="16">
        <v>79.74</v>
      </c>
      <c r="E255" s="16">
        <v>79.98</v>
      </c>
      <c r="F255" s="16">
        <v>79.01</v>
      </c>
      <c r="G255" s="16">
        <v>79.43</v>
      </c>
      <c r="H255" s="17">
        <v>5148500</v>
      </c>
      <c r="I255" s="40">
        <v>79.43</v>
      </c>
      <c r="J255" s="36"/>
      <c r="K255" s="46">
        <f>IF($I255&lt;&gt;"",ROUND($E$3*E255,0),"")</f>
        <v>80</v>
      </c>
      <c r="L255" s="46">
        <f>IF($I255&lt;&gt;"",ROUND($E$3*F255,0),"")</f>
        <v>79</v>
      </c>
      <c r="M255" s="45"/>
      <c r="N255" s="54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E255" t="s">
        <v>23</v>
      </c>
      <c r="CF255" t="s">
        <v>27</v>
      </c>
      <c r="CG255" t="s">
        <v>23</v>
      </c>
      <c r="CH255" t="s">
        <v>27</v>
      </c>
      <c r="CO255" t="s">
        <v>23</v>
      </c>
      <c r="CP255" t="s">
        <v>27</v>
      </c>
      <c r="CU255" t="s">
        <v>23</v>
      </c>
      <c r="CV255" t="s">
        <v>27</v>
      </c>
      <c r="CW255" t="s">
        <v>23</v>
      </c>
      <c r="CX255" t="s">
        <v>27</v>
      </c>
      <c r="CY255" t="s">
        <v>23</v>
      </c>
      <c r="CZ255" t="s">
        <v>27</v>
      </c>
    </row>
    <row r="256" spans="1:104" ht="12.75">
      <c r="A256" s="9">
        <f t="shared" si="3"/>
        <v>249</v>
      </c>
      <c r="C256" s="21">
        <v>38615</v>
      </c>
      <c r="D256" s="16">
        <v>79.27</v>
      </c>
      <c r="E256" s="16">
        <v>79.65</v>
      </c>
      <c r="F256" s="16">
        <v>78.63</v>
      </c>
      <c r="G256" s="16">
        <v>78.7</v>
      </c>
      <c r="H256" s="17">
        <v>7122300</v>
      </c>
      <c r="I256" s="40">
        <v>78.7</v>
      </c>
      <c r="J256" s="36"/>
      <c r="K256" s="46">
        <f>IF($I256&lt;&gt;"",ROUND($E$3*E256,0),"")</f>
        <v>80</v>
      </c>
      <c r="L256" s="46">
        <f>IF($I256&lt;&gt;"",ROUND($E$3*F256,0),"")</f>
        <v>79</v>
      </c>
      <c r="M256" s="45"/>
      <c r="N256" s="54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E256" t="s">
        <v>23</v>
      </c>
      <c r="CF256" t="s">
        <v>27</v>
      </c>
      <c r="CG256" t="s">
        <v>23</v>
      </c>
      <c r="CH256" t="s">
        <v>27</v>
      </c>
      <c r="CO256" t="s">
        <v>23</v>
      </c>
      <c r="CP256" t="s">
        <v>27</v>
      </c>
      <c r="CU256" t="s">
        <v>23</v>
      </c>
      <c r="CV256" t="s">
        <v>27</v>
      </c>
      <c r="CW256" t="s">
        <v>23</v>
      </c>
      <c r="CX256" t="s">
        <v>27</v>
      </c>
      <c r="CY256" t="s">
        <v>23</v>
      </c>
      <c r="CZ256" t="s">
        <v>27</v>
      </c>
    </row>
    <row r="257" spans="1:103" ht="12.75">
      <c r="A257" s="9">
        <f t="shared" si="3"/>
        <v>250</v>
      </c>
      <c r="C257" s="21">
        <v>38616</v>
      </c>
      <c r="D257" s="16">
        <v>78</v>
      </c>
      <c r="E257" s="16">
        <v>78.46</v>
      </c>
      <c r="F257" s="16">
        <v>77.37</v>
      </c>
      <c r="G257" s="16">
        <v>77.56</v>
      </c>
      <c r="H257" s="17">
        <v>7126000</v>
      </c>
      <c r="I257" s="40">
        <v>77.56</v>
      </c>
      <c r="J257" s="36"/>
      <c r="K257" s="46">
        <f>IF($I257&lt;&gt;"",ROUND($E$3*E257,0),"")</f>
        <v>78</v>
      </c>
      <c r="L257" s="46">
        <f>IF($I257&lt;&gt;"",ROUND($E$3*F257,0),"")</f>
        <v>77</v>
      </c>
      <c r="M257" s="45"/>
      <c r="N257" s="54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E257" t="s">
        <v>23</v>
      </c>
      <c r="CF257" t="s">
        <v>27</v>
      </c>
      <c r="CG257" t="s">
        <v>23</v>
      </c>
      <c r="CH257" t="s">
        <v>27</v>
      </c>
      <c r="CO257" t="s">
        <v>23</v>
      </c>
      <c r="CP257" t="s">
        <v>27</v>
      </c>
      <c r="CU257" t="s">
        <v>23</v>
      </c>
      <c r="CV257" t="s">
        <v>27</v>
      </c>
      <c r="CW257" t="s">
        <v>23</v>
      </c>
      <c r="CX257" t="s">
        <v>27</v>
      </c>
      <c r="CY257" t="s">
        <v>23</v>
      </c>
    </row>
    <row r="258" spans="1:101" ht="12.75">
      <c r="A258" s="9">
        <f t="shared" si="3"/>
        <v>251</v>
      </c>
      <c r="C258" s="21">
        <v>38617</v>
      </c>
      <c r="D258" s="16">
        <v>77.56</v>
      </c>
      <c r="E258" s="16">
        <v>78.5</v>
      </c>
      <c r="F258" s="16">
        <v>77.3</v>
      </c>
      <c r="G258" s="16">
        <v>78.21</v>
      </c>
      <c r="H258" s="17">
        <v>6870400</v>
      </c>
      <c r="I258" s="40">
        <v>78.21</v>
      </c>
      <c r="J258" s="36"/>
      <c r="K258" s="46">
        <f>IF($I258&lt;&gt;"",ROUND($E$3*E258,0),"")</f>
        <v>79</v>
      </c>
      <c r="L258" s="46">
        <f>IF($I258&lt;&gt;"",ROUND($E$3*F258,0),"")</f>
        <v>77</v>
      </c>
      <c r="M258" s="45"/>
      <c r="N258" s="54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E258" t="s">
        <v>23</v>
      </c>
      <c r="CF258" t="s">
        <v>27</v>
      </c>
      <c r="CG258" t="s">
        <v>23</v>
      </c>
      <c r="CH258" t="s">
        <v>27</v>
      </c>
      <c r="CO258" t="s">
        <v>23</v>
      </c>
      <c r="CU258" t="s">
        <v>23</v>
      </c>
      <c r="CV258" t="s">
        <v>27</v>
      </c>
      <c r="CW258" t="s">
        <v>23</v>
      </c>
    </row>
    <row r="259" spans="1:100" ht="12.75">
      <c r="A259" s="9">
        <f t="shared" si="3"/>
        <v>252</v>
      </c>
      <c r="C259" s="21">
        <v>38618</v>
      </c>
      <c r="D259" s="16">
        <v>77.7</v>
      </c>
      <c r="E259" s="16">
        <v>78.11</v>
      </c>
      <c r="F259" s="16">
        <v>77.5</v>
      </c>
      <c r="G259" s="16">
        <v>78</v>
      </c>
      <c r="H259" s="17">
        <v>5434600</v>
      </c>
      <c r="I259" s="40">
        <v>78</v>
      </c>
      <c r="J259" s="36"/>
      <c r="K259" s="46">
        <f>IF($I259&lt;&gt;"",ROUND($E$3*E259,0),"")</f>
        <v>78</v>
      </c>
      <c r="L259" s="46">
        <f>IF($I259&lt;&gt;"",ROUND($E$3*F259,0),"")</f>
        <v>78</v>
      </c>
      <c r="M259" s="45"/>
      <c r="N259" s="54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E259" t="s">
        <v>23</v>
      </c>
      <c r="CF259" t="s">
        <v>27</v>
      </c>
      <c r="CG259" t="s">
        <v>23</v>
      </c>
      <c r="CH259" t="s">
        <v>27</v>
      </c>
      <c r="CU259" t="s">
        <v>23</v>
      </c>
      <c r="CV259" t="s">
        <v>27</v>
      </c>
    </row>
    <row r="260" spans="1:100" ht="12.75">
      <c r="A260" s="9">
        <f t="shared" si="3"/>
        <v>253</v>
      </c>
      <c r="C260" s="21"/>
      <c r="D260" s="16"/>
      <c r="E260" s="16"/>
      <c r="F260" s="16"/>
      <c r="G260" s="16"/>
      <c r="H260" s="17"/>
      <c r="I260" s="40"/>
      <c r="J260" s="36"/>
      <c r="K260" s="46">
        <f>IF($I260&lt;&gt;"",ROUND($E$3*E260,0),"")</f>
      </c>
      <c r="L260" s="46">
        <f>IF($I260&lt;&gt;"",ROUND($E$3*F260,0),"")</f>
      </c>
      <c r="M260" s="45"/>
      <c r="N260" s="54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E260" t="s">
        <v>23</v>
      </c>
      <c r="CF260" t="s">
        <v>27</v>
      </c>
      <c r="CG260" t="s">
        <v>23</v>
      </c>
      <c r="CH260" t="s">
        <v>27</v>
      </c>
      <c r="CU260" t="s">
        <v>23</v>
      </c>
      <c r="CV260" t="s">
        <v>27</v>
      </c>
    </row>
    <row r="261" spans="1:100" ht="9.75" customHeight="1">
      <c r="A261" s="9">
        <f t="shared" si="3"/>
        <v>254</v>
      </c>
      <c r="I261" s="40"/>
      <c r="J261" s="36"/>
      <c r="K261" s="46">
        <f>IF($I261&lt;&gt;"",ROUND($E$3*E261,0),"")</f>
      </c>
      <c r="L261" s="46">
        <f>IF($I261&lt;&gt;"",ROUND($E$3*F261,0),"")</f>
      </c>
      <c r="M261" s="45"/>
      <c r="N261" s="54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E261" t="s">
        <v>23</v>
      </c>
      <c r="CF261" t="s">
        <v>27</v>
      </c>
      <c r="CG261" t="s">
        <v>23</v>
      </c>
      <c r="CH261" t="s">
        <v>27</v>
      </c>
      <c r="CU261" t="s">
        <v>23</v>
      </c>
      <c r="CV261" t="s">
        <v>27</v>
      </c>
    </row>
    <row r="262" spans="1:100" ht="9.75" customHeight="1">
      <c r="A262" s="9">
        <f t="shared" si="3"/>
        <v>255</v>
      </c>
      <c r="I262" s="40"/>
      <c r="J262" s="36"/>
      <c r="K262" s="46">
        <f>IF($I262&lt;&gt;"",ROUND($E$3*E262,0),"")</f>
      </c>
      <c r="L262" s="46">
        <f>IF($I262&lt;&gt;"",ROUND($E$3*F262,0),"")</f>
      </c>
      <c r="M262" s="45"/>
      <c r="N262" s="54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E262" t="s">
        <v>23</v>
      </c>
      <c r="CF262" t="s">
        <v>27</v>
      </c>
      <c r="CG262" t="s">
        <v>23</v>
      </c>
      <c r="CH262" t="s">
        <v>27</v>
      </c>
      <c r="CU262" t="s">
        <v>23</v>
      </c>
      <c r="CV262" t="s">
        <v>27</v>
      </c>
    </row>
    <row r="263" spans="1:100" ht="9.75" customHeight="1">
      <c r="A263" s="9">
        <f t="shared" si="3"/>
        <v>256</v>
      </c>
      <c r="I263" s="40"/>
      <c r="J263" s="36"/>
      <c r="K263" s="46">
        <f>IF($I263&lt;&gt;"",ROUND($E$3*E263,0),"")</f>
      </c>
      <c r="L263" s="46">
        <f>IF($I263&lt;&gt;"",ROUND($E$3*F263,0),"")</f>
      </c>
      <c r="M263" s="45"/>
      <c r="N263" s="54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E263" t="s">
        <v>23</v>
      </c>
      <c r="CF263" t="s">
        <v>27</v>
      </c>
      <c r="CG263" t="s">
        <v>23</v>
      </c>
      <c r="CH263" t="s">
        <v>27</v>
      </c>
      <c r="CU263" t="s">
        <v>23</v>
      </c>
      <c r="CV263" t="s">
        <v>27</v>
      </c>
    </row>
    <row r="264" spans="1:99" ht="9.75" customHeight="1">
      <c r="A264" s="9">
        <f t="shared" si="3"/>
        <v>257</v>
      </c>
      <c r="I264" s="40"/>
      <c r="J264" s="36"/>
      <c r="K264" s="46">
        <f>IF($I264&lt;&gt;"",ROUND($E$3*E264,0),"")</f>
      </c>
      <c r="L264" s="46">
        <f>IF($I264&lt;&gt;"",ROUND($E$3*F264,0),"")</f>
      </c>
      <c r="M264" s="45"/>
      <c r="N264" s="54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E264" t="s">
        <v>23</v>
      </c>
      <c r="CF264" t="s">
        <v>27</v>
      </c>
      <c r="CG264" t="s">
        <v>23</v>
      </c>
      <c r="CH264" t="s">
        <v>27</v>
      </c>
      <c r="CU264" t="s">
        <v>23</v>
      </c>
    </row>
    <row r="265" spans="1:86" ht="9.75" customHeight="1">
      <c r="A265" s="9">
        <f t="shared" si="3"/>
        <v>258</v>
      </c>
      <c r="I265" s="40"/>
      <c r="J265" s="36"/>
      <c r="K265" s="46">
        <f>IF($I265&lt;&gt;"",ROUND($E$3*E265,0),"")</f>
      </c>
      <c r="L265" s="46">
        <f>IF($I265&lt;&gt;"",ROUND($E$3*F265,0),"")</f>
      </c>
      <c r="M265" s="45"/>
      <c r="N265" s="54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E265" t="s">
        <v>23</v>
      </c>
      <c r="CF265" t="s">
        <v>27</v>
      </c>
      <c r="CG265" t="s">
        <v>23</v>
      </c>
      <c r="CH265" t="s">
        <v>27</v>
      </c>
    </row>
    <row r="266" spans="1:85" ht="9.75" customHeight="1">
      <c r="A266" s="9">
        <f aca="true" t="shared" si="4" ref="A266:A300">1+A265</f>
        <v>259</v>
      </c>
      <c r="I266" s="40"/>
      <c r="J266" s="36"/>
      <c r="K266" s="46">
        <f>IF($I266&lt;&gt;"",ROUND($E$3*E266,0),"")</f>
      </c>
      <c r="L266" s="46">
        <f>IF($I266&lt;&gt;"",ROUND($E$3*F266,0),"")</f>
      </c>
      <c r="M266" s="45"/>
      <c r="N266" s="54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E266" t="s">
        <v>23</v>
      </c>
      <c r="CF266" t="s">
        <v>27</v>
      </c>
      <c r="CG266" t="s">
        <v>23</v>
      </c>
    </row>
    <row r="267" spans="1:84" ht="9.75" customHeight="1">
      <c r="A267" s="9">
        <f t="shared" si="4"/>
        <v>260</v>
      </c>
      <c r="I267" s="40"/>
      <c r="J267" s="36"/>
      <c r="K267" s="46">
        <f>IF($I267&lt;&gt;"",ROUND($E$3*E267,0),"")</f>
      </c>
      <c r="L267" s="46">
        <f>IF($I267&lt;&gt;"",ROUND($E$3*F267,0),"")</f>
      </c>
      <c r="M267" s="45"/>
      <c r="N267" s="54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E267" t="s">
        <v>23</v>
      </c>
      <c r="CF267" t="s">
        <v>27</v>
      </c>
    </row>
    <row r="268" spans="1:84" ht="9.75" customHeight="1">
      <c r="A268" s="9">
        <f t="shared" si="4"/>
        <v>261</v>
      </c>
      <c r="I268" s="40"/>
      <c r="J268" s="36"/>
      <c r="K268" s="46">
        <f>IF($I268&lt;&gt;"",ROUND($E$3*E268,0),"")</f>
      </c>
      <c r="L268" s="46">
        <f>IF($I268&lt;&gt;"",ROUND($E$3*F268,0),"")</f>
      </c>
      <c r="M268" s="45"/>
      <c r="N268" s="54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E268" t="s">
        <v>23</v>
      </c>
      <c r="CF268" t="s">
        <v>27</v>
      </c>
    </row>
    <row r="269" spans="1:84" ht="9.75" customHeight="1">
      <c r="A269" s="9">
        <f t="shared" si="4"/>
        <v>262</v>
      </c>
      <c r="I269" s="40"/>
      <c r="J269" s="36"/>
      <c r="K269" s="46">
        <f>IF($I269&lt;&gt;"",ROUND($E$3*E269,0),"")</f>
      </c>
      <c r="L269" s="46">
        <f>IF($I269&lt;&gt;"",ROUND($E$3*F269,0),"")</f>
      </c>
      <c r="M269" s="45"/>
      <c r="N269" s="54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E269" t="s">
        <v>23</v>
      </c>
      <c r="CF269" t="s">
        <v>27</v>
      </c>
    </row>
    <row r="270" spans="1:84" ht="9.75" customHeight="1">
      <c r="A270" s="9">
        <f t="shared" si="4"/>
        <v>263</v>
      </c>
      <c r="I270" s="40"/>
      <c r="J270" s="36"/>
      <c r="K270" s="46">
        <f>IF($I270&lt;&gt;"",ROUND($E$3*E270,0),"")</f>
      </c>
      <c r="L270" s="46">
        <f>IF($I270&lt;&gt;"",ROUND($E$3*F270,0),"")</f>
      </c>
      <c r="M270" s="45"/>
      <c r="N270" s="54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E270" t="s">
        <v>23</v>
      </c>
      <c r="CF270" t="s">
        <v>27</v>
      </c>
    </row>
    <row r="271" spans="1:84" ht="9.75" customHeight="1">
      <c r="A271" s="9">
        <f t="shared" si="4"/>
        <v>264</v>
      </c>
      <c r="I271" s="40"/>
      <c r="J271" s="36"/>
      <c r="K271" s="46">
        <f>IF($I271&lt;&gt;"",ROUND($E$3*E271,0),"")</f>
      </c>
      <c r="L271" s="46">
        <f>IF($I271&lt;&gt;"",ROUND($E$3*F271,0),"")</f>
      </c>
      <c r="M271" s="45"/>
      <c r="N271" s="54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E271" t="s">
        <v>23</v>
      </c>
      <c r="CF271" t="s">
        <v>27</v>
      </c>
    </row>
    <row r="272" spans="1:84" ht="9.75" customHeight="1">
      <c r="A272" s="9">
        <f t="shared" si="4"/>
        <v>265</v>
      </c>
      <c r="I272" s="40"/>
      <c r="J272" s="36"/>
      <c r="K272" s="46">
        <f>IF($I272&lt;&gt;"",ROUND($E$3*E272,0),"")</f>
      </c>
      <c r="L272" s="46">
        <f>IF($I272&lt;&gt;"",ROUND($E$3*F272,0),"")</f>
      </c>
      <c r="M272" s="45"/>
      <c r="N272" s="54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E272" t="s">
        <v>23</v>
      </c>
      <c r="CF272" t="s">
        <v>27</v>
      </c>
    </row>
    <row r="273" spans="1:84" ht="9.75" customHeight="1">
      <c r="A273" s="9">
        <f t="shared" si="4"/>
        <v>266</v>
      </c>
      <c r="I273" s="40"/>
      <c r="J273" s="36"/>
      <c r="K273" s="46">
        <f>IF($I273&lt;&gt;"",ROUND($E$3*E273,0),"")</f>
      </c>
      <c r="L273" s="46">
        <f>IF($I273&lt;&gt;"",ROUND($E$3*F273,0),"")</f>
      </c>
      <c r="M273" s="45"/>
      <c r="N273" s="54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E273" t="s">
        <v>23</v>
      </c>
      <c r="CF273" t="s">
        <v>27</v>
      </c>
    </row>
    <row r="274" spans="1:83" ht="9.75" customHeight="1">
      <c r="A274" s="9">
        <f t="shared" si="4"/>
        <v>267</v>
      </c>
      <c r="I274" s="40"/>
      <c r="J274" s="36"/>
      <c r="K274" s="46">
        <f>IF($I274&lt;&gt;"",ROUND($E$3*E274,0),"")</f>
      </c>
      <c r="L274" s="46">
        <f>IF($I274&lt;&gt;"",ROUND($E$3*F274,0),"")</f>
      </c>
      <c r="M274" s="45"/>
      <c r="N274" s="54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E274" t="s">
        <v>23</v>
      </c>
    </row>
    <row r="275" spans="1:78" ht="9.75" customHeight="1">
      <c r="A275" s="9">
        <f t="shared" si="4"/>
        <v>268</v>
      </c>
      <c r="I275" s="40"/>
      <c r="J275" s="36"/>
      <c r="K275" s="46">
        <f>IF($I275&lt;&gt;"",ROUND($E$3*E275,0),"")</f>
      </c>
      <c r="L275" s="46">
        <f>IF($I275&lt;&gt;"",ROUND($E$3*F275,0),"")</f>
      </c>
      <c r="M275" s="45"/>
      <c r="N275" s="54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</row>
    <row r="276" spans="1:78" ht="9.75" customHeight="1">
      <c r="A276" s="9">
        <f t="shared" si="4"/>
        <v>269</v>
      </c>
      <c r="I276" s="40"/>
      <c r="J276" s="36"/>
      <c r="K276" s="46">
        <f>IF($I276&lt;&gt;"",ROUND($E$3*E276,0),"")</f>
      </c>
      <c r="L276" s="46">
        <f>IF($I276&lt;&gt;"",ROUND($E$3*F276,0),"")</f>
      </c>
      <c r="M276" s="45"/>
      <c r="N276" s="54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</row>
    <row r="277" spans="1:78" ht="9.75" customHeight="1">
      <c r="A277" s="9">
        <f t="shared" si="4"/>
        <v>270</v>
      </c>
      <c r="I277" s="40"/>
      <c r="J277" s="36"/>
      <c r="K277" s="46">
        <f>IF($I277&lt;&gt;"",ROUND($E$3*E277,0),"")</f>
      </c>
      <c r="L277" s="46">
        <f>IF($I277&lt;&gt;"",ROUND($E$3*F277,0),"")</f>
      </c>
      <c r="M277" s="45"/>
      <c r="N277" s="54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</row>
    <row r="278" spans="1:78" ht="9.75" customHeight="1">
      <c r="A278" s="9">
        <f t="shared" si="4"/>
        <v>271</v>
      </c>
      <c r="I278" s="40"/>
      <c r="J278" s="36"/>
      <c r="K278" s="46">
        <f>IF($I278&lt;&gt;"",ROUND($E$3*E278,0),"")</f>
      </c>
      <c r="L278" s="46">
        <f>IF($I278&lt;&gt;"",ROUND($E$3*F278,0),"")</f>
      </c>
      <c r="M278" s="45"/>
      <c r="N278" s="54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</row>
    <row r="279" spans="1:78" ht="9.75" customHeight="1">
      <c r="A279" s="9">
        <f t="shared" si="4"/>
        <v>272</v>
      </c>
      <c r="I279" s="40"/>
      <c r="J279" s="36"/>
      <c r="K279" s="46">
        <f>IF($I279&lt;&gt;"",ROUND($E$3*E279,0),"")</f>
      </c>
      <c r="L279" s="46">
        <f>IF($I279&lt;&gt;"",ROUND($E$3*F279,0),"")</f>
      </c>
      <c r="M279" s="45"/>
      <c r="N279" s="54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</row>
    <row r="280" spans="1:78" ht="9.75" customHeight="1">
      <c r="A280" s="9">
        <f t="shared" si="4"/>
        <v>273</v>
      </c>
      <c r="I280" s="40"/>
      <c r="J280" s="36"/>
      <c r="K280" s="46">
        <f>IF($I280&lt;&gt;"",ROUND($E$3*E280,0),"")</f>
      </c>
      <c r="L280" s="46">
        <f>IF($I280&lt;&gt;"",ROUND($E$3*F280,0),"")</f>
      </c>
      <c r="M280" s="45"/>
      <c r="N280" s="54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</row>
    <row r="281" spans="1:78" ht="9.75" customHeight="1">
      <c r="A281" s="9">
        <f t="shared" si="4"/>
        <v>274</v>
      </c>
      <c r="I281" s="40"/>
      <c r="J281" s="36"/>
      <c r="K281" s="46">
        <f>IF($I281&lt;&gt;"",ROUND($E$3*E281,0),"")</f>
      </c>
      <c r="L281" s="46">
        <f>IF($I281&lt;&gt;"",ROUND($E$3*F281,0),"")</f>
      </c>
      <c r="M281" s="45"/>
      <c r="N281" s="54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</row>
    <row r="282" spans="1:78" ht="9.75" customHeight="1">
      <c r="A282" s="9">
        <f t="shared" si="4"/>
        <v>275</v>
      </c>
      <c r="I282" s="40"/>
      <c r="J282" s="36"/>
      <c r="K282" s="46">
        <f>IF($I282&lt;&gt;"",ROUND($E$3*E282,0),"")</f>
      </c>
      <c r="L282" s="46">
        <f>IF($I282&lt;&gt;"",ROUND($E$3*F282,0),"")</f>
      </c>
      <c r="M282" s="45"/>
      <c r="N282" s="54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</row>
    <row r="283" spans="1:78" ht="9.75" customHeight="1">
      <c r="A283" s="9">
        <f t="shared" si="4"/>
        <v>276</v>
      </c>
      <c r="I283" s="40"/>
      <c r="J283" s="36"/>
      <c r="K283" s="46">
        <f>IF($I283&lt;&gt;"",ROUND($E$3*E283,0),"")</f>
      </c>
      <c r="L283" s="46">
        <f>IF($I283&lt;&gt;"",ROUND($E$3*F283,0),"")</f>
      </c>
      <c r="M283" s="45"/>
      <c r="N283" s="54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</row>
    <row r="284" spans="1:78" ht="9.75" customHeight="1">
      <c r="A284" s="9">
        <f t="shared" si="4"/>
        <v>277</v>
      </c>
      <c r="I284" s="40"/>
      <c r="J284" s="36"/>
      <c r="K284" s="46">
        <f>IF($I284&lt;&gt;"",ROUND($E$3*E284,0),"")</f>
      </c>
      <c r="L284" s="46">
        <f>IF($I284&lt;&gt;"",ROUND($E$3*F284,0),"")</f>
      </c>
      <c r="M284" s="45"/>
      <c r="N284" s="54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</row>
    <row r="285" spans="1:78" ht="9.75" customHeight="1">
      <c r="A285" s="9">
        <f t="shared" si="4"/>
        <v>278</v>
      </c>
      <c r="I285" s="40"/>
      <c r="J285" s="36"/>
      <c r="K285" s="46">
        <f>IF($I285&lt;&gt;"",ROUND($E$3*E285,0),"")</f>
      </c>
      <c r="L285" s="46">
        <f>IF($I285&lt;&gt;"",ROUND($E$3*F285,0),"")</f>
      </c>
      <c r="M285" s="45"/>
      <c r="N285" s="54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</row>
    <row r="286" spans="1:78" ht="9.75" customHeight="1">
      <c r="A286" s="9">
        <f t="shared" si="4"/>
        <v>279</v>
      </c>
      <c r="I286" s="40"/>
      <c r="J286" s="36"/>
      <c r="K286" s="46">
        <f>IF($I286&lt;&gt;"",ROUND($E$3*E286,0),"")</f>
      </c>
      <c r="L286" s="46">
        <f>IF($I286&lt;&gt;"",ROUND($E$3*F286,0),"")</f>
      </c>
      <c r="M286" s="45"/>
      <c r="N286" s="54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</row>
    <row r="287" spans="1:78" ht="9.75" customHeight="1">
      <c r="A287" s="9">
        <f t="shared" si="4"/>
        <v>280</v>
      </c>
      <c r="I287" s="40"/>
      <c r="J287" s="36"/>
      <c r="K287" s="46">
        <f>IF($I287&lt;&gt;"",ROUND($E$3*E287,0),"")</f>
      </c>
      <c r="L287" s="46">
        <f>IF($I287&lt;&gt;"",ROUND($E$3*F287,0),"")</f>
      </c>
      <c r="M287" s="45"/>
      <c r="N287" s="54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</row>
    <row r="288" spans="1:78" ht="9.75" customHeight="1">
      <c r="A288" s="9">
        <f t="shared" si="4"/>
        <v>281</v>
      </c>
      <c r="I288" s="40"/>
      <c r="J288" s="36"/>
      <c r="K288" s="46">
        <f>IF($I288&lt;&gt;"",ROUND($E$3*E288,0),"")</f>
      </c>
      <c r="L288" s="46">
        <f>IF($I288&lt;&gt;"",ROUND($E$3*F288,0),"")</f>
      </c>
      <c r="M288" s="45"/>
      <c r="N288" s="54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</row>
    <row r="289" spans="1:78" ht="9.75" customHeight="1">
      <c r="A289" s="9">
        <f t="shared" si="4"/>
        <v>282</v>
      </c>
      <c r="I289" s="40"/>
      <c r="J289" s="36"/>
      <c r="K289" s="46">
        <f>IF($I289&lt;&gt;"",ROUND($E$3*E289,0),"")</f>
      </c>
      <c r="L289" s="46">
        <f>IF($I289&lt;&gt;"",ROUND($E$3*F289,0),"")</f>
      </c>
      <c r="M289" s="45"/>
      <c r="N289" s="54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</row>
    <row r="290" spans="1:78" ht="9.75" customHeight="1">
      <c r="A290" s="9">
        <f t="shared" si="4"/>
        <v>283</v>
      </c>
      <c r="I290" s="40"/>
      <c r="J290" s="36"/>
      <c r="K290" s="46">
        <f>IF($I290&lt;&gt;"",ROUND($E$3*E290,0),"")</f>
      </c>
      <c r="L290" s="46">
        <f>IF($I290&lt;&gt;"",ROUND($E$3*F290,0),"")</f>
      </c>
      <c r="M290" s="45"/>
      <c r="N290" s="54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</row>
    <row r="291" spans="1:78" ht="9.75" customHeight="1">
      <c r="A291" s="9">
        <f t="shared" si="4"/>
        <v>284</v>
      </c>
      <c r="I291" s="40"/>
      <c r="J291" s="36"/>
      <c r="K291" s="46">
        <f>IF($I291&lt;&gt;"",ROUND($E$3*E291,0),"")</f>
      </c>
      <c r="L291" s="46">
        <f>IF($I291&lt;&gt;"",ROUND($E$3*F291,0),"")</f>
      </c>
      <c r="M291" s="45"/>
      <c r="N291" s="54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</row>
    <row r="292" spans="1:78" ht="9.75" customHeight="1">
      <c r="A292" s="9">
        <f t="shared" si="4"/>
        <v>285</v>
      </c>
      <c r="I292" s="40"/>
      <c r="J292" s="36"/>
      <c r="K292" s="46">
        <f>IF($I292&lt;&gt;"",ROUND($E$3*E292,0),"")</f>
      </c>
      <c r="L292" s="46">
        <f>IF($I292&lt;&gt;"",ROUND($E$3*F292,0),"")</f>
      </c>
      <c r="M292" s="45"/>
      <c r="N292" s="54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</row>
    <row r="293" spans="1:78" ht="9.75" customHeight="1">
      <c r="A293" s="9">
        <f t="shared" si="4"/>
        <v>286</v>
      </c>
      <c r="I293" s="40"/>
      <c r="J293" s="36"/>
      <c r="K293" s="46">
        <f>IF($I293&lt;&gt;"",ROUND($E$3*E293,0),"")</f>
      </c>
      <c r="L293" s="46">
        <f>IF($I293&lt;&gt;"",ROUND($E$3*F293,0),"")</f>
      </c>
      <c r="M293" s="45"/>
      <c r="N293" s="54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</row>
    <row r="294" spans="1:78" ht="9.75" customHeight="1">
      <c r="A294" s="9">
        <f t="shared" si="4"/>
        <v>287</v>
      </c>
      <c r="I294" s="40"/>
      <c r="J294" s="36"/>
      <c r="K294" s="46">
        <f>IF($I294&lt;&gt;"",ROUND($E$3*E294,0),"")</f>
      </c>
      <c r="L294" s="46">
        <f>IF($I294&lt;&gt;"",ROUND($E$3*F294,0),"")</f>
      </c>
      <c r="M294" s="45"/>
      <c r="N294" s="54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</row>
    <row r="295" spans="1:78" ht="9.75" customHeight="1">
      <c r="A295" s="9">
        <f t="shared" si="4"/>
        <v>288</v>
      </c>
      <c r="I295" s="40"/>
      <c r="J295" s="36"/>
      <c r="K295" s="46">
        <f>IF($I295&lt;&gt;"",ROUND($E$3*E295,0),"")</f>
      </c>
      <c r="L295" s="46">
        <f>IF($I295&lt;&gt;"",ROUND($E$3*F295,0),"")</f>
      </c>
      <c r="M295" s="45"/>
      <c r="N295" s="54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</row>
    <row r="296" spans="1:78" ht="9.75" customHeight="1">
      <c r="A296" s="9">
        <f t="shared" si="4"/>
        <v>289</v>
      </c>
      <c r="I296" s="40"/>
      <c r="J296" s="36"/>
      <c r="K296" s="46">
        <f>IF($I296&lt;&gt;"",ROUND($E$3*E296,0),"")</f>
      </c>
      <c r="L296" s="46">
        <f>IF($I296&lt;&gt;"",ROUND($E$3*F296,0),"")</f>
      </c>
      <c r="M296" s="45"/>
      <c r="N296" s="54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</row>
    <row r="297" spans="1:78" ht="9.75" customHeight="1">
      <c r="A297" s="9">
        <f t="shared" si="4"/>
        <v>290</v>
      </c>
      <c r="I297" s="40"/>
      <c r="J297" s="36"/>
      <c r="K297" s="46">
        <f>IF($I297&lt;&gt;"",ROUND($E$3*E297,0),"")</f>
      </c>
      <c r="L297" s="46">
        <f>IF($I297&lt;&gt;"",ROUND($E$3*F297,0),"")</f>
      </c>
      <c r="M297" s="45"/>
      <c r="N297" s="54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</row>
    <row r="298" spans="1:78" ht="9.75" customHeight="1">
      <c r="A298" s="9">
        <f t="shared" si="4"/>
        <v>291</v>
      </c>
      <c r="I298" s="40"/>
      <c r="J298" s="36"/>
      <c r="K298" s="46">
        <f>IF($I298&lt;&gt;"",ROUND($E$3*E298,0),"")</f>
      </c>
      <c r="L298" s="46">
        <f>IF($I298&lt;&gt;"",ROUND($E$3*F298,0),"")</f>
      </c>
      <c r="M298" s="45"/>
      <c r="N298" s="54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</row>
    <row r="299" spans="1:78" ht="9.75" customHeight="1">
      <c r="A299" s="9">
        <f t="shared" si="4"/>
        <v>292</v>
      </c>
      <c r="I299" s="40"/>
      <c r="J299" s="36"/>
      <c r="K299" s="46">
        <f>IF($I299&lt;&gt;"",ROUND($E$3*E299,0),"")</f>
      </c>
      <c r="L299" s="46">
        <f>IF($I299&lt;&gt;"",ROUND($E$3*F299,0),"")</f>
      </c>
      <c r="M299" s="45"/>
      <c r="N299" s="54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</row>
    <row r="300" spans="1:78" ht="9.75" customHeight="1">
      <c r="A300" s="9">
        <f t="shared" si="4"/>
        <v>293</v>
      </c>
      <c r="I300" s="40"/>
      <c r="J300" s="36"/>
      <c r="K300" s="46">
        <f>IF($I300&lt;&gt;"",ROUND($E$3*E300,0),"")</f>
      </c>
      <c r="L300" s="46">
        <f>IF($I300&lt;&gt;"",ROUND($E$3*F300,0),"")</f>
      </c>
      <c r="M300" s="45"/>
      <c r="N300" s="54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Wealthy Boomer Discussion Forums</dc:title>
  <dc:subject/>
  <dc:creator>Peter Ponzo</dc:creator>
  <cp:keywords/>
  <dc:description/>
  <cp:lastModifiedBy>Peter Ponzo</cp:lastModifiedBy>
  <dcterms:created xsi:type="dcterms:W3CDTF">2002-01-04T15:18:09Z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