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Dividends" sheetId="1" r:id="rId1"/>
    <sheet name="DOW" sheetId="2" r:id="rId2"/>
  </sheets>
  <definedNames/>
  <calcPr fullCalcOnLoad="1"/>
</workbook>
</file>

<file path=xl/sharedStrings.xml><?xml version="1.0" encoding="utf-8"?>
<sst xmlns="http://schemas.openxmlformats.org/spreadsheetml/2006/main" count="240" uniqueCount="87">
  <si>
    <t>MICROSOFT CP</t>
  </si>
  <si>
    <t>GE</t>
  </si>
  <si>
    <t>MSFT</t>
  </si>
  <si>
    <t>URL =</t>
  </si>
  <si>
    <t>Name</t>
  </si>
  <si>
    <t>Price</t>
  </si>
  <si>
    <t>GM</t>
  </si>
  <si>
    <t>XOM</t>
  </si>
  <si>
    <t>GEN ELECTRIC CO</t>
  </si>
  <si>
    <t>GEN MOTORS</t>
  </si>
  <si>
    <t>EXXON MOBIL CP</t>
  </si>
  <si>
    <t>^DJI</t>
  </si>
  <si>
    <t>WMT</t>
  </si>
  <si>
    <t>WAL MART STORES</t>
  </si>
  <si>
    <t>CAT</t>
  </si>
  <si>
    <t>CATERPILLAR INC</t>
  </si>
  <si>
    <t>INTC</t>
  </si>
  <si>
    <t>INTEL CP</t>
  </si>
  <si>
    <t>Dow Jones Industr</t>
  </si>
  <si>
    <t>AA</t>
  </si>
  <si>
    <t>AXP</t>
  </si>
  <si>
    <t>BA</t>
  </si>
  <si>
    <t>BAC</t>
  </si>
  <si>
    <t>C</t>
  </si>
  <si>
    <t>CVX</t>
  </si>
  <si>
    <t>DD</t>
  </si>
  <si>
    <t>DIS</t>
  </si>
  <si>
    <t>HD</t>
  </si>
  <si>
    <t>HPQ</t>
  </si>
  <si>
    <t>IBM</t>
  </si>
  <si>
    <t>JNJ</t>
  </si>
  <si>
    <t>JPM</t>
  </si>
  <si>
    <t>KFT</t>
  </si>
  <si>
    <t>KO</t>
  </si>
  <si>
    <t>MCD</t>
  </si>
  <si>
    <t>MMM</t>
  </si>
  <si>
    <t>MRK</t>
  </si>
  <si>
    <t>PFE</t>
  </si>
  <si>
    <t>PG</t>
  </si>
  <si>
    <t>T</t>
  </si>
  <si>
    <t>UTX</t>
  </si>
  <si>
    <t>VZ</t>
  </si>
  <si>
    <t>ALCOA INC</t>
  </si>
  <si>
    <t>AMER EXPRESS INC</t>
  </si>
  <si>
    <t>BOEING CO</t>
  </si>
  <si>
    <t>BK OF AMERICA CP</t>
  </si>
  <si>
    <t>CITIGROUP INC</t>
  </si>
  <si>
    <t>CHEVRON CORP</t>
  </si>
  <si>
    <t>DU PONT E I DE NE</t>
  </si>
  <si>
    <t>WALT DISNEY-DISNE</t>
  </si>
  <si>
    <t>HOME DEPOT INC</t>
  </si>
  <si>
    <t>HEWLETT PACKARD C</t>
  </si>
  <si>
    <t>INTL BUSINESS MAC</t>
  </si>
  <si>
    <t>JOHNSON AND JOHNS</t>
  </si>
  <si>
    <t>JP MORGAN CHASE C</t>
  </si>
  <si>
    <t>KRAFT FOODS INC</t>
  </si>
  <si>
    <t>COCA COLA CO THE</t>
  </si>
  <si>
    <t>MCDONALDS CP</t>
  </si>
  <si>
    <t>3M COMPANY</t>
  </si>
  <si>
    <t>MERCK CO INC</t>
  </si>
  <si>
    <t>PFIZER INC</t>
  </si>
  <si>
    <t xml:space="preserve">PROCTER   GAMBLE </t>
  </si>
  <si>
    <t>AT&amp;T INC.</t>
  </si>
  <si>
    <t>UNITED TECH</t>
  </si>
  <si>
    <t>VERIZON COMMUN</t>
  </si>
  <si>
    <t>http://download.finance.yahoo.com/d/quotes.csv?s=AA+AXP+BA+BAC+C+CAT+CVX+DD+DIS+GE+GM+HD+HPQ+IBM+INTC+JNJ+JPM+KFT+KO+MCD+MMM+MRK+MSFT+PFE+PG+T+UTX+VZ+WMT+XOM+^DJI&amp;f=nl1</t>
  </si>
  <si>
    <t>SUM of Prices =</t>
  </si>
  <si>
    <t>DOW Index =</t>
  </si>
  <si>
    <t>Divisor =</t>
  </si>
  <si>
    <t>Symbol</t>
  </si>
  <si>
    <t xml:space="preserve">Last download </t>
  </si>
  <si>
    <t>Annual Risk-free Rate =</t>
  </si>
  <si>
    <t>Days to Expiry =</t>
  </si>
  <si>
    <t>Average (annual) Dividend Yield =</t>
  </si>
  <si>
    <t>Current Value of DOW =</t>
  </si>
  <si>
    <t>DOW "Fair Value" =</t>
  </si>
  <si>
    <t>Date of Expiry =</t>
  </si>
  <si>
    <t>"Fair Value" - DOW =</t>
  </si>
  <si>
    <t>http://www.gummy-stuff.org/DOW-futures.htm</t>
  </si>
  <si>
    <r>
      <t>See</t>
    </r>
    <r>
      <rPr>
        <b/>
        <sz val="10"/>
        <rFont val="Arial"/>
        <family val="2"/>
      </rPr>
      <t>:</t>
    </r>
  </si>
  <si>
    <t>Start Date:</t>
  </si>
  <si>
    <t>End Date:</t>
  </si>
  <si>
    <t>Date</t>
  </si>
  <si>
    <t>Dividends</t>
  </si>
  <si>
    <t>Symbols:</t>
  </si>
  <si>
    <t>Number =</t>
  </si>
  <si>
    <t>Tot. Dividends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</si>
</sst>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0"/>
    <numFmt numFmtId="173" formatCode="#,##0.000"/>
    <numFmt numFmtId="174" formatCode="&quot;$&quot;#,##0.00"/>
    <numFmt numFmtId="175" formatCode="#,##0.0"/>
    <numFmt numFmtId="176" formatCode="0.00000"/>
    <numFmt numFmtId="177" formatCode="d\-mmm\-yy"/>
    <numFmt numFmtId="178" formatCode="0.000%"/>
    <numFmt numFmtId="179" formatCode="0.0"/>
    <numFmt numFmtId="180" formatCode="0.000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ck"/>
      <top style="thick"/>
      <bottom style="thick"/>
    </border>
    <border>
      <left style="thick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ck">
        <color indexed="17"/>
      </right>
      <top style="medium">
        <color indexed="17"/>
      </top>
      <bottom style="medium">
        <color indexed="17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 horizontal="center"/>
    </xf>
    <xf numFmtId="0" fontId="0" fillId="5" borderId="0" xfId="0" applyFill="1" applyAlignment="1">
      <alignment/>
    </xf>
    <xf numFmtId="3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74" fontId="2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0" fillId="4" borderId="0" xfId="0" applyFill="1" applyBorder="1" applyAlignment="1">
      <alignment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5" borderId="0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174" fontId="4" fillId="5" borderId="0" xfId="0" applyNumberFormat="1" applyFont="1" applyFill="1" applyBorder="1" applyAlignment="1">
      <alignment horizontal="center"/>
    </xf>
    <xf numFmtId="174" fontId="4" fillId="5" borderId="4" xfId="0" applyNumberFormat="1" applyFon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174" fontId="4" fillId="5" borderId="6" xfId="0" applyNumberFormat="1" applyFont="1" applyFill="1" applyBorder="1" applyAlignment="1">
      <alignment horizontal="center"/>
    </xf>
    <xf numFmtId="174" fontId="4" fillId="5" borderId="7" xfId="0" applyNumberFormat="1" applyFont="1" applyFill="1" applyBorder="1" applyAlignment="1">
      <alignment horizontal="center"/>
    </xf>
    <xf numFmtId="15" fontId="4" fillId="5" borderId="7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174" fontId="4" fillId="5" borderId="0" xfId="0" applyNumberFormat="1" applyFont="1" applyFill="1" applyBorder="1" applyAlignment="1">
      <alignment horizontal="right"/>
    </xf>
    <xf numFmtId="0" fontId="4" fillId="7" borderId="11" xfId="0" applyFont="1" applyFill="1" applyBorder="1" applyAlignment="1">
      <alignment/>
    </xf>
    <xf numFmtId="174" fontId="1" fillId="7" borderId="12" xfId="0" applyNumberFormat="1" applyFont="1" applyFill="1" applyBorder="1" applyAlignment="1">
      <alignment horizontal="center"/>
    </xf>
    <xf numFmtId="15" fontId="1" fillId="7" borderId="12" xfId="0" applyNumberFormat="1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174" fontId="1" fillId="7" borderId="13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177" fontId="0" fillId="4" borderId="0" xfId="0" applyNumberFormat="1" applyFill="1" applyAlignment="1">
      <alignment/>
    </xf>
    <xf numFmtId="0" fontId="4" fillId="8" borderId="4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right"/>
    </xf>
    <xf numFmtId="177" fontId="4" fillId="8" borderId="0" xfId="0" applyNumberFormat="1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4" fontId="4" fillId="7" borderId="15" xfId="0" applyNumberFormat="1" applyFont="1" applyFill="1" applyBorder="1" applyAlignment="1">
      <alignment horizontal="center"/>
    </xf>
    <xf numFmtId="174" fontId="4" fillId="7" borderId="16" xfId="0" applyNumberFormat="1" applyFont="1" applyFill="1" applyBorder="1" applyAlignment="1">
      <alignment horizontal="right"/>
    </xf>
    <xf numFmtId="176" fontId="4" fillId="7" borderId="16" xfId="0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174" fontId="1" fillId="9" borderId="18" xfId="0" applyNumberFormat="1" applyFont="1" applyFill="1" applyBorder="1" applyAlignment="1">
      <alignment horizontal="center"/>
    </xf>
    <xf numFmtId="0" fontId="4" fillId="9" borderId="19" xfId="0" applyFont="1" applyFill="1" applyBorder="1" applyAlignment="1">
      <alignment/>
    </xf>
    <xf numFmtId="174" fontId="1" fillId="9" borderId="20" xfId="0" applyNumberFormat="1" applyFont="1" applyFill="1" applyBorder="1" applyAlignment="1">
      <alignment horizontal="center"/>
    </xf>
    <xf numFmtId="174" fontId="1" fillId="9" borderId="21" xfId="0" applyNumberFormat="1" applyFont="1" applyFill="1" applyBorder="1" applyAlignment="1">
      <alignment horizontal="center"/>
    </xf>
    <xf numFmtId="0" fontId="4" fillId="9" borderId="0" xfId="0" applyFont="1" applyFill="1" applyBorder="1" applyAlignment="1">
      <alignment/>
    </xf>
    <xf numFmtId="174" fontId="1" fillId="9" borderId="0" xfId="0" applyNumberFormat="1" applyFont="1" applyFill="1" applyBorder="1" applyAlignment="1">
      <alignment horizontal="right"/>
    </xf>
    <xf numFmtId="174" fontId="1" fillId="9" borderId="22" xfId="0" applyNumberFormat="1" applyFont="1" applyFill="1" applyBorder="1" applyAlignment="1">
      <alignment horizontal="center"/>
    </xf>
    <xf numFmtId="174" fontId="1" fillId="9" borderId="0" xfId="0" applyNumberFormat="1" applyFont="1" applyFill="1" applyBorder="1" applyAlignment="1">
      <alignment horizontal="center"/>
    </xf>
    <xf numFmtId="15" fontId="1" fillId="9" borderId="0" xfId="0" applyNumberFormat="1" applyFont="1" applyFill="1" applyBorder="1" applyAlignment="1">
      <alignment horizontal="right"/>
    </xf>
    <xf numFmtId="0" fontId="1" fillId="9" borderId="0" xfId="0" applyFont="1" applyFill="1" applyBorder="1" applyAlignment="1">
      <alignment horizontal="center"/>
    </xf>
    <xf numFmtId="174" fontId="1" fillId="9" borderId="23" xfId="0" applyNumberFormat="1" applyFont="1" applyFill="1" applyBorder="1" applyAlignment="1">
      <alignment horizontal="center"/>
    </xf>
    <xf numFmtId="174" fontId="1" fillId="9" borderId="24" xfId="0" applyNumberFormat="1" applyFont="1" applyFill="1" applyBorder="1" applyAlignment="1">
      <alignment horizontal="center"/>
    </xf>
    <xf numFmtId="15" fontId="1" fillId="9" borderId="24" xfId="0" applyNumberFormat="1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174" fontId="1" fillId="9" borderId="25" xfId="0" applyNumberFormat="1" applyFont="1" applyFill="1" applyBorder="1" applyAlignment="1">
      <alignment horizontal="center"/>
    </xf>
    <xf numFmtId="10" fontId="1" fillId="4" borderId="26" xfId="0" applyNumberFormat="1" applyFont="1" applyFill="1" applyBorder="1" applyAlignment="1">
      <alignment horizontal="center"/>
    </xf>
    <xf numFmtId="0" fontId="1" fillId="9" borderId="19" xfId="0" applyFont="1" applyFill="1" applyBorder="1" applyAlignment="1">
      <alignment horizontal="right"/>
    </xf>
    <xf numFmtId="2" fontId="1" fillId="9" borderId="19" xfId="0" applyNumberFormat="1" applyFont="1" applyFill="1" applyBorder="1" applyAlignment="1">
      <alignment horizontal="center"/>
    </xf>
    <xf numFmtId="2" fontId="1" fillId="9" borderId="0" xfId="0" applyNumberFormat="1" applyFont="1" applyFill="1" applyBorder="1" applyAlignment="1">
      <alignment horizontal="center"/>
    </xf>
    <xf numFmtId="0" fontId="1" fillId="9" borderId="0" xfId="0" applyFont="1" applyFill="1" applyBorder="1" applyAlignment="1">
      <alignment horizontal="right"/>
    </xf>
    <xf numFmtId="177" fontId="0" fillId="0" borderId="0" xfId="0" applyNumberFormat="1" applyAlignment="1">
      <alignment/>
    </xf>
    <xf numFmtId="177" fontId="1" fillId="4" borderId="26" xfId="0" applyNumberFormat="1" applyFont="1" applyFill="1" applyBorder="1" applyAlignment="1">
      <alignment horizontal="center"/>
    </xf>
    <xf numFmtId="174" fontId="7" fillId="10" borderId="27" xfId="0" applyNumberFormat="1" applyFont="1" applyFill="1" applyBorder="1" applyAlignment="1">
      <alignment horizontal="center"/>
    </xf>
    <xf numFmtId="174" fontId="7" fillId="10" borderId="28" xfId="0" applyNumberFormat="1" applyFont="1" applyFill="1" applyBorder="1" applyAlignment="1">
      <alignment horizontal="center"/>
    </xf>
    <xf numFmtId="15" fontId="7" fillId="10" borderId="28" xfId="0" applyNumberFormat="1" applyFont="1" applyFill="1" applyBorder="1" applyAlignment="1">
      <alignment horizontal="right"/>
    </xf>
    <xf numFmtId="174" fontId="7" fillId="10" borderId="29" xfId="0" applyNumberFormat="1" applyFont="1" applyFill="1" applyBorder="1" applyAlignment="1">
      <alignment horizontal="center"/>
    </xf>
    <xf numFmtId="179" fontId="7" fillId="10" borderId="28" xfId="0" applyNumberFormat="1" applyFont="1" applyFill="1" applyBorder="1" applyAlignment="1">
      <alignment horizontal="center"/>
    </xf>
    <xf numFmtId="174" fontId="8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left"/>
    </xf>
    <xf numFmtId="180" fontId="2" fillId="0" borderId="0" xfId="0" applyNumberFormat="1" applyFont="1" applyAlignment="1">
      <alignment horizontal="center"/>
    </xf>
    <xf numFmtId="180" fontId="2" fillId="3" borderId="0" xfId="0" applyNumberFormat="1" applyFont="1" applyFill="1" applyAlignment="1">
      <alignment horizontal="center"/>
    </xf>
    <xf numFmtId="177" fontId="2" fillId="0" borderId="0" xfId="0" applyNumberFormat="1" applyFont="1" applyAlignment="1">
      <alignment horizontal="center"/>
    </xf>
    <xf numFmtId="171" fontId="1" fillId="4" borderId="0" xfId="15" applyFont="1" applyFill="1" applyBorder="1" applyAlignment="1">
      <alignment horizontal="right"/>
    </xf>
    <xf numFmtId="177" fontId="2" fillId="3" borderId="0" xfId="0" applyNumberFormat="1" applyFont="1" applyFill="1" applyAlignment="1">
      <alignment horizontal="left"/>
    </xf>
    <xf numFmtId="1" fontId="2" fillId="3" borderId="0" xfId="0" applyNumberFormat="1" applyFont="1" applyFill="1" applyAlignment="1">
      <alignment horizontal="center"/>
    </xf>
    <xf numFmtId="177" fontId="2" fillId="0" borderId="30" xfId="0" applyNumberFormat="1" applyFont="1" applyBorder="1" applyAlignment="1">
      <alignment horizontal="center"/>
    </xf>
    <xf numFmtId="180" fontId="2" fillId="0" borderId="30" xfId="0" applyNumberFormat="1" applyFont="1" applyBorder="1" applyAlignment="1">
      <alignment horizontal="center"/>
    </xf>
    <xf numFmtId="177" fontId="4" fillId="7" borderId="31" xfId="0" applyNumberFormat="1" applyFont="1" applyFill="1" applyBorder="1" applyAlignment="1">
      <alignment horizontal="center"/>
    </xf>
    <xf numFmtId="180" fontId="2" fillId="0" borderId="32" xfId="0" applyNumberFormat="1" applyFont="1" applyBorder="1" applyAlignment="1">
      <alignment horizontal="center"/>
    </xf>
    <xf numFmtId="177" fontId="2" fillId="0" borderId="33" xfId="0" applyNumberFormat="1" applyFont="1" applyBorder="1" applyAlignment="1">
      <alignment horizontal="center"/>
    </xf>
    <xf numFmtId="180" fontId="2" fillId="0" borderId="34" xfId="0" applyNumberFormat="1" applyFont="1" applyBorder="1" applyAlignment="1">
      <alignment horizontal="center"/>
    </xf>
    <xf numFmtId="177" fontId="2" fillId="0" borderId="35" xfId="0" applyNumberFormat="1" applyFont="1" applyBorder="1" applyAlignment="1">
      <alignment horizontal="center"/>
    </xf>
    <xf numFmtId="177" fontId="2" fillId="0" borderId="36" xfId="0" applyNumberFormat="1" applyFont="1" applyBorder="1" applyAlignment="1">
      <alignment horizontal="center"/>
    </xf>
    <xf numFmtId="180" fontId="2" fillId="0" borderId="37" xfId="0" applyNumberFormat="1" applyFont="1" applyBorder="1" applyAlignment="1">
      <alignment horizontal="center"/>
    </xf>
    <xf numFmtId="2" fontId="2" fillId="5" borderId="9" xfId="0" applyNumberFormat="1" applyFont="1" applyFill="1" applyBorder="1" applyAlignment="1">
      <alignment horizontal="center"/>
    </xf>
    <xf numFmtId="2" fontId="2" fillId="5" borderId="14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2" fillId="5" borderId="10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2" fillId="5" borderId="38" xfId="0" applyFont="1" applyFill="1" applyBorder="1" applyAlignment="1">
      <alignment/>
    </xf>
    <xf numFmtId="0" fontId="2" fillId="5" borderId="39" xfId="0" applyFont="1" applyFill="1" applyBorder="1" applyAlignment="1">
      <alignment/>
    </xf>
    <xf numFmtId="0" fontId="1" fillId="5" borderId="40" xfId="0" applyFont="1" applyFill="1" applyBorder="1" applyAlignment="1">
      <alignment/>
    </xf>
    <xf numFmtId="174" fontId="4" fillId="10" borderId="27" xfId="0" applyNumberFormat="1" applyFont="1" applyFill="1" applyBorder="1" applyAlignment="1">
      <alignment horizontal="center"/>
    </xf>
    <xf numFmtId="174" fontId="4" fillId="10" borderId="28" xfId="0" applyNumberFormat="1" applyFont="1" applyFill="1" applyBorder="1" applyAlignment="1">
      <alignment horizontal="center"/>
    </xf>
    <xf numFmtId="174" fontId="4" fillId="10" borderId="29" xfId="0" applyNumberFormat="1" applyFont="1" applyFill="1" applyBorder="1" applyAlignment="1">
      <alignment horizontal="center"/>
    </xf>
    <xf numFmtId="2" fontId="7" fillId="10" borderId="28" xfId="0" applyNumberFormat="1" applyFont="1" applyFill="1" applyBorder="1" applyAlignment="1">
      <alignment horizontal="center"/>
    </xf>
    <xf numFmtId="171" fontId="1" fillId="4" borderId="41" xfId="15" applyFont="1" applyFill="1" applyBorder="1" applyAlignment="1">
      <alignment horizontal="right"/>
    </xf>
    <xf numFmtId="177" fontId="1" fillId="4" borderId="26" xfId="15" applyNumberFormat="1" applyFont="1" applyFill="1" applyBorder="1" applyAlignment="1">
      <alignment horizontal="center"/>
    </xf>
    <xf numFmtId="171" fontId="1" fillId="4" borderId="42" xfId="15" applyFont="1" applyFill="1" applyBorder="1" applyAlignment="1">
      <alignment horizontal="right"/>
    </xf>
    <xf numFmtId="177" fontId="4" fillId="7" borderId="4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O37"/>
  <sheetViews>
    <sheetView workbookViewId="0" topLeftCell="A1">
      <selection activeCell="A5" sqref="A5"/>
    </sheetView>
  </sheetViews>
  <sheetFormatPr defaultColWidth="9.140625" defaultRowHeight="12.75"/>
  <cols>
    <col min="1" max="1" width="10.7109375" style="13" customWidth="1"/>
    <col min="2" max="2" width="10.7109375" style="94" customWidth="1"/>
    <col min="3" max="4" width="10.7109375" style="92" customWidth="1"/>
    <col min="5" max="5" width="10.7109375" style="94" customWidth="1"/>
    <col min="6" max="6" width="10.7109375" style="92" customWidth="1"/>
    <col min="7" max="16384" width="10.7109375" style="13" customWidth="1"/>
  </cols>
  <sheetData>
    <row r="1" spans="1:32" ht="14.25" thickBot="1" thickTop="1">
      <c r="A1" s="12" t="s">
        <v>85</v>
      </c>
      <c r="B1" s="97">
        <f>COUNTA(C1:AZ1)</f>
        <v>30</v>
      </c>
      <c r="C1" s="100" t="s">
        <v>19</v>
      </c>
      <c r="D1" s="100" t="s">
        <v>20</v>
      </c>
      <c r="E1" s="100" t="s">
        <v>21</v>
      </c>
      <c r="F1" s="100" t="s">
        <v>22</v>
      </c>
      <c r="G1" s="100" t="s">
        <v>23</v>
      </c>
      <c r="H1" s="100" t="s">
        <v>14</v>
      </c>
      <c r="I1" s="100" t="s">
        <v>24</v>
      </c>
      <c r="J1" s="100" t="s">
        <v>25</v>
      </c>
      <c r="K1" s="100" t="s">
        <v>26</v>
      </c>
      <c r="L1" s="100" t="s">
        <v>1</v>
      </c>
      <c r="M1" s="100" t="s">
        <v>6</v>
      </c>
      <c r="N1" s="100" t="s">
        <v>27</v>
      </c>
      <c r="O1" s="100" t="s">
        <v>28</v>
      </c>
      <c r="P1" s="100" t="s">
        <v>29</v>
      </c>
      <c r="Q1" s="100" t="s">
        <v>16</v>
      </c>
      <c r="R1" s="100" t="s">
        <v>30</v>
      </c>
      <c r="S1" s="100" t="s">
        <v>31</v>
      </c>
      <c r="T1" s="100" t="s">
        <v>32</v>
      </c>
      <c r="U1" s="100" t="s">
        <v>33</v>
      </c>
      <c r="V1" s="100" t="s">
        <v>34</v>
      </c>
      <c r="W1" s="100" t="s">
        <v>35</v>
      </c>
      <c r="X1" s="100" t="s">
        <v>36</v>
      </c>
      <c r="Y1" s="100" t="s">
        <v>2</v>
      </c>
      <c r="Z1" s="100" t="s">
        <v>37</v>
      </c>
      <c r="AA1" s="100" t="s">
        <v>38</v>
      </c>
      <c r="AB1" s="100" t="s">
        <v>39</v>
      </c>
      <c r="AC1" s="100" t="s">
        <v>40</v>
      </c>
      <c r="AD1" s="100" t="s">
        <v>41</v>
      </c>
      <c r="AE1" s="100" t="s">
        <v>12</v>
      </c>
      <c r="AF1" s="100" t="s">
        <v>7</v>
      </c>
    </row>
    <row r="2" spans="1:2" ht="12.75" thickBot="1" thickTop="1">
      <c r="A2" s="121" t="s">
        <v>80</v>
      </c>
      <c r="B2" s="122">
        <f>B3-50</f>
        <v>39704</v>
      </c>
    </row>
    <row r="3" spans="1:10" ht="12.75" thickBot="1" thickTop="1">
      <c r="A3" s="123" t="s">
        <v>81</v>
      </c>
      <c r="B3" s="122">
        <f ca="1">TODAY()</f>
        <v>39754</v>
      </c>
      <c r="G3" s="113" t="str">
        <f>"Total Dividends from "&amp;TEXT(B2,"mmm d/yy")&amp;" to "&amp;TEXT(B3,"mmm d/yy")&amp;" : "&amp;TEXT(SUM(B23:BO23),"$0.00")</f>
        <v>Total Dividends from Sep 13/08 to Nov 2/08 : $3.00</v>
      </c>
      <c r="H3" s="111"/>
      <c r="I3" s="111"/>
      <c r="J3" s="112"/>
    </row>
    <row r="4" spans="1:6" ht="14.25" thickBot="1" thickTop="1">
      <c r="A4" s="95" t="s">
        <v>84</v>
      </c>
      <c r="B4" s="124" t="s">
        <v>7</v>
      </c>
      <c r="E4" s="14"/>
      <c r="F4" s="14"/>
    </row>
    <row r="5" spans="1:10" ht="0.75" customHeight="1" thickTop="1">
      <c r="A5" s="11"/>
      <c r="B5" s="96"/>
      <c r="C5" s="93"/>
      <c r="D5" s="93"/>
      <c r="E5" s="12"/>
      <c r="F5" s="12"/>
      <c r="G5" s="11"/>
      <c r="H5" s="11"/>
      <c r="I5" s="11"/>
      <c r="J5" s="11"/>
    </row>
    <row r="6" spans="5:6" ht="0.75" customHeight="1">
      <c r="E6" s="14"/>
      <c r="F6" s="14"/>
    </row>
    <row r="7" spans="2:3" ht="11.25">
      <c r="B7" s="98" t="s">
        <v>82</v>
      </c>
      <c r="C7" s="99" t="s">
        <v>83</v>
      </c>
    </row>
    <row r="8" spans="2:3" ht="11.25">
      <c r="B8" s="98"/>
      <c r="C8" s="99"/>
    </row>
    <row r="9" spans="2:3" ht="11.25">
      <c r="B9" s="98"/>
      <c r="C9" s="99"/>
    </row>
    <row r="10" spans="2:3" ht="11.25">
      <c r="B10" s="98"/>
      <c r="C10" s="99"/>
    </row>
    <row r="11" spans="2:3" ht="11.25">
      <c r="B11" s="98"/>
      <c r="C11" s="99"/>
    </row>
    <row r="12" spans="2:3" ht="11.25">
      <c r="B12" s="98"/>
      <c r="C12" s="99"/>
    </row>
    <row r="13" spans="2:3" ht="11.25">
      <c r="B13" s="98"/>
      <c r="C13" s="99"/>
    </row>
    <row r="14" spans="2:3" ht="11.25">
      <c r="B14" s="98"/>
      <c r="C14" s="99"/>
    </row>
    <row r="15" spans="2:3" ht="11.25">
      <c r="B15" s="98"/>
      <c r="C15" s="99"/>
    </row>
    <row r="16" spans="2:6" ht="11.25">
      <c r="B16" s="98"/>
      <c r="C16" s="99"/>
      <c r="E16" s="14"/>
      <c r="F16" s="14"/>
    </row>
    <row r="17" spans="2:6" ht="11.25">
      <c r="B17" s="98"/>
      <c r="C17" s="99"/>
      <c r="E17" s="14"/>
      <c r="F17" s="14"/>
    </row>
    <row r="18" spans="2:6" ht="11.25">
      <c r="B18" s="98"/>
      <c r="C18" s="99"/>
      <c r="E18" s="14"/>
      <c r="F18" s="14"/>
    </row>
    <row r="19" spans="2:5" ht="11.25">
      <c r="B19" s="13"/>
      <c r="E19" s="14"/>
    </row>
    <row r="20" ht="11.25">
      <c r="E20" s="14"/>
    </row>
    <row r="21" spans="2:5" ht="11.25">
      <c r="B21" s="110"/>
      <c r="E21" s="14"/>
    </row>
    <row r="22" ht="12" thickBot="1">
      <c r="E22" s="14"/>
    </row>
    <row r="23" spans="2:67" s="109" customFormat="1" ht="12.75" thickBot="1" thickTop="1">
      <c r="B23" s="107" t="s">
        <v>86</v>
      </c>
      <c r="C23" s="108">
        <f>SUM(C26:C37)</f>
        <v>0</v>
      </c>
      <c r="D23" s="107" t="s">
        <v>86</v>
      </c>
      <c r="E23" s="108">
        <f>SUM(E26:E37)</f>
        <v>0.18</v>
      </c>
      <c r="F23" s="107" t="s">
        <v>86</v>
      </c>
      <c r="G23" s="108">
        <f>SUM(G26:G37)</f>
        <v>0</v>
      </c>
      <c r="H23" s="107" t="s">
        <v>86</v>
      </c>
      <c r="I23" s="108">
        <f>SUM(I26:I37)</f>
        <v>0</v>
      </c>
      <c r="J23" s="107" t="s">
        <v>86</v>
      </c>
      <c r="K23" s="108">
        <f>SUM(K26:K37)</f>
        <v>0.16</v>
      </c>
      <c r="L23" s="107" t="s">
        <v>86</v>
      </c>
      <c r="M23" s="108">
        <f>SUM(M26:M37)</f>
        <v>0.42</v>
      </c>
      <c r="N23" s="107" t="s">
        <v>86</v>
      </c>
      <c r="O23" s="108">
        <f>SUM(O26:O37)</f>
        <v>0</v>
      </c>
      <c r="P23" s="107" t="s">
        <v>86</v>
      </c>
      <c r="Q23" s="108">
        <f>SUM(Q26:Q37)</f>
        <v>0</v>
      </c>
      <c r="R23" s="107" t="s">
        <v>86</v>
      </c>
      <c r="S23" s="108">
        <f>SUM(S26:S37)</f>
        <v>0</v>
      </c>
      <c r="T23" s="107" t="s">
        <v>86</v>
      </c>
      <c r="U23" s="108">
        <f>SUM(U26:U37)</f>
        <v>0.31</v>
      </c>
      <c r="V23" s="107" t="s">
        <v>86</v>
      </c>
      <c r="W23" s="108">
        <f>SUM(W26:W37)</f>
        <v>0</v>
      </c>
      <c r="X23" s="107" t="s">
        <v>86</v>
      </c>
      <c r="Y23" s="108">
        <f>SUM(Y26:Y37)</f>
        <v>0</v>
      </c>
      <c r="Z23" s="107" t="s">
        <v>86</v>
      </c>
      <c r="AA23" s="108">
        <f>SUM(AA26:AA37)</f>
        <v>0</v>
      </c>
      <c r="AB23" s="107" t="s">
        <v>86</v>
      </c>
      <c r="AC23" s="108">
        <f>SUM(AC26:AC37)</f>
        <v>0</v>
      </c>
      <c r="AD23" s="107" t="s">
        <v>86</v>
      </c>
      <c r="AE23" s="108">
        <f>SUM(AE26:AE37)</f>
        <v>0</v>
      </c>
      <c r="AF23" s="107" t="s">
        <v>86</v>
      </c>
      <c r="AG23" s="108">
        <f>SUM(AG26:AG37)</f>
        <v>0</v>
      </c>
      <c r="AH23" s="107" t="s">
        <v>86</v>
      </c>
      <c r="AI23" s="108">
        <f>SUM(AI26:AI37)</f>
        <v>0.38</v>
      </c>
      <c r="AJ23" s="107" t="s">
        <v>86</v>
      </c>
      <c r="AK23" s="108">
        <f>SUM(AK26:AK37)</f>
        <v>0.29</v>
      </c>
      <c r="AL23" s="107" t="s">
        <v>86</v>
      </c>
      <c r="AM23" s="108">
        <f>SUM(AM26:AM37)</f>
        <v>0</v>
      </c>
      <c r="AN23" s="107" t="s">
        <v>86</v>
      </c>
      <c r="AO23" s="108">
        <f>SUM(AO26:AO37)</f>
        <v>0</v>
      </c>
      <c r="AP23" s="107" t="s">
        <v>86</v>
      </c>
      <c r="AQ23" s="108">
        <f>SUM(AQ26:AQ37)</f>
        <v>0</v>
      </c>
      <c r="AR23" s="107" t="s">
        <v>86</v>
      </c>
      <c r="AS23" s="108">
        <f>SUM(AS26:AS37)</f>
        <v>0</v>
      </c>
      <c r="AT23" s="107" t="s">
        <v>86</v>
      </c>
      <c r="AU23" s="108">
        <f>SUM(AU26:AU37)</f>
        <v>0</v>
      </c>
      <c r="AV23" s="107" t="s">
        <v>86</v>
      </c>
      <c r="AW23" s="108">
        <f>SUM(AW26:AW37)</f>
        <v>0</v>
      </c>
      <c r="AX23" s="107" t="s">
        <v>86</v>
      </c>
      <c r="AY23" s="108">
        <f>SUM(AY26:AY37)</f>
        <v>0.4</v>
      </c>
      <c r="AZ23" s="107" t="s">
        <v>86</v>
      </c>
      <c r="BA23" s="108">
        <f>SUM(BA26:BA37)</f>
        <v>0.4</v>
      </c>
      <c r="BB23" s="107" t="s">
        <v>86</v>
      </c>
      <c r="BC23" s="108">
        <f>SUM(BC26:BC37)</f>
        <v>0</v>
      </c>
      <c r="BD23" s="107" t="s">
        <v>86</v>
      </c>
      <c r="BE23" s="108">
        <f>SUM(BE26:BE37)</f>
        <v>0.46</v>
      </c>
      <c r="BF23" s="107" t="s">
        <v>86</v>
      </c>
      <c r="BG23" s="108">
        <f>SUM(BG26:BG37)</f>
        <v>0</v>
      </c>
      <c r="BH23" s="107" t="s">
        <v>86</v>
      </c>
      <c r="BI23" s="108">
        <f>SUM(BI26:BI37)</f>
        <v>0</v>
      </c>
      <c r="BJ23" s="107" t="s">
        <v>86</v>
      </c>
      <c r="BK23" s="108">
        <f>SUM(BK26:BK37)</f>
        <v>0</v>
      </c>
      <c r="BL23" s="107" t="s">
        <v>86</v>
      </c>
      <c r="BM23" s="108">
        <f>SUM(BM26:BM37)</f>
        <v>0</v>
      </c>
      <c r="BN23" s="107" t="s">
        <v>86</v>
      </c>
      <c r="BO23" s="108">
        <f>SUM(BO26:BO37)</f>
        <v>0</v>
      </c>
    </row>
    <row r="24" spans="2:67" ht="14.25" thickBot="1" thickTop="1">
      <c r="B24" s="100" t="s">
        <v>19</v>
      </c>
      <c r="C24" s="101"/>
      <c r="D24" s="100" t="s">
        <v>20</v>
      </c>
      <c r="E24" s="101"/>
      <c r="F24" s="100" t="s">
        <v>21</v>
      </c>
      <c r="G24" s="101"/>
      <c r="H24" s="100" t="s">
        <v>22</v>
      </c>
      <c r="I24" s="101"/>
      <c r="J24" s="100" t="s">
        <v>23</v>
      </c>
      <c r="K24" s="101"/>
      <c r="L24" s="100" t="s">
        <v>14</v>
      </c>
      <c r="M24" s="101"/>
      <c r="N24" s="100" t="s">
        <v>24</v>
      </c>
      <c r="O24" s="101"/>
      <c r="P24" s="100" t="s">
        <v>25</v>
      </c>
      <c r="Q24" s="101"/>
      <c r="R24" s="100" t="s">
        <v>26</v>
      </c>
      <c r="S24" s="101"/>
      <c r="T24" s="100" t="s">
        <v>1</v>
      </c>
      <c r="U24" s="101"/>
      <c r="V24" s="100" t="s">
        <v>6</v>
      </c>
      <c r="W24" s="101"/>
      <c r="X24" s="100" t="s">
        <v>27</v>
      </c>
      <c r="Y24" s="101"/>
      <c r="Z24" s="100" t="s">
        <v>28</v>
      </c>
      <c r="AA24" s="101"/>
      <c r="AB24" s="100" t="s">
        <v>29</v>
      </c>
      <c r="AC24" s="101"/>
      <c r="AD24" s="100" t="s">
        <v>16</v>
      </c>
      <c r="AE24" s="101"/>
      <c r="AF24" s="100" t="s">
        <v>30</v>
      </c>
      <c r="AG24" s="101"/>
      <c r="AH24" s="100" t="s">
        <v>31</v>
      </c>
      <c r="AI24" s="101"/>
      <c r="AJ24" s="100" t="s">
        <v>32</v>
      </c>
      <c r="AK24" s="101"/>
      <c r="AL24" s="100" t="s">
        <v>33</v>
      </c>
      <c r="AM24" s="101"/>
      <c r="AN24" s="100" t="s">
        <v>34</v>
      </c>
      <c r="AO24" s="101"/>
      <c r="AP24" s="100" t="s">
        <v>35</v>
      </c>
      <c r="AQ24" s="101"/>
      <c r="AR24" s="100" t="s">
        <v>36</v>
      </c>
      <c r="AS24" s="101"/>
      <c r="AT24" s="100" t="s">
        <v>2</v>
      </c>
      <c r="AU24" s="101"/>
      <c r="AV24" s="100" t="s">
        <v>37</v>
      </c>
      <c r="AW24" s="101"/>
      <c r="AX24" s="100" t="s">
        <v>38</v>
      </c>
      <c r="AY24" s="101"/>
      <c r="AZ24" s="100" t="s">
        <v>39</v>
      </c>
      <c r="BA24" s="101"/>
      <c r="BB24" s="100" t="s">
        <v>40</v>
      </c>
      <c r="BC24" s="101"/>
      <c r="BD24" s="100" t="s">
        <v>41</v>
      </c>
      <c r="BE24" s="101"/>
      <c r="BF24" s="100" t="s">
        <v>12</v>
      </c>
      <c r="BG24" s="101"/>
      <c r="BH24" s="100" t="s">
        <v>7</v>
      </c>
      <c r="BI24" s="101"/>
      <c r="BJ24" s="100"/>
      <c r="BK24" s="101"/>
      <c r="BL24" s="100"/>
      <c r="BM24" s="101"/>
      <c r="BN24" s="100"/>
      <c r="BO24" s="101"/>
    </row>
    <row r="25" spans="2:67" ht="12" thickTop="1">
      <c r="B25" s="102" t="s">
        <v>82</v>
      </c>
      <c r="C25" s="103" t="s">
        <v>83</v>
      </c>
      <c r="D25" s="102" t="s">
        <v>82</v>
      </c>
      <c r="E25" s="103" t="s">
        <v>83</v>
      </c>
      <c r="F25" s="102" t="s">
        <v>82</v>
      </c>
      <c r="G25" s="103" t="s">
        <v>83</v>
      </c>
      <c r="H25" s="102" t="s">
        <v>82</v>
      </c>
      <c r="I25" s="103" t="s">
        <v>83</v>
      </c>
      <c r="J25" s="102" t="s">
        <v>82</v>
      </c>
      <c r="K25" s="103" t="s">
        <v>83</v>
      </c>
      <c r="L25" s="102" t="s">
        <v>82</v>
      </c>
      <c r="M25" s="103" t="s">
        <v>83</v>
      </c>
      <c r="N25" s="102" t="s">
        <v>82</v>
      </c>
      <c r="O25" s="103" t="s">
        <v>83</v>
      </c>
      <c r="P25" s="102" t="s">
        <v>82</v>
      </c>
      <c r="Q25" s="103" t="s">
        <v>83</v>
      </c>
      <c r="R25" s="102" t="s">
        <v>82</v>
      </c>
      <c r="S25" s="103" t="s">
        <v>83</v>
      </c>
      <c r="T25" s="102" t="s">
        <v>82</v>
      </c>
      <c r="U25" s="103" t="s">
        <v>83</v>
      </c>
      <c r="V25" s="102" t="s">
        <v>82</v>
      </c>
      <c r="W25" s="103" t="s">
        <v>83</v>
      </c>
      <c r="X25" s="102" t="s">
        <v>82</v>
      </c>
      <c r="Y25" s="103" t="s">
        <v>83</v>
      </c>
      <c r="Z25" s="102" t="s">
        <v>82</v>
      </c>
      <c r="AA25" s="103" t="s">
        <v>83</v>
      </c>
      <c r="AB25" s="102" t="s">
        <v>82</v>
      </c>
      <c r="AC25" s="103" t="s">
        <v>83</v>
      </c>
      <c r="AD25" s="102" t="s">
        <v>82</v>
      </c>
      <c r="AE25" s="103" t="s">
        <v>83</v>
      </c>
      <c r="AF25" s="102" t="s">
        <v>82</v>
      </c>
      <c r="AG25" s="103" t="s">
        <v>83</v>
      </c>
      <c r="AH25" s="102" t="s">
        <v>82</v>
      </c>
      <c r="AI25" s="103" t="s">
        <v>83</v>
      </c>
      <c r="AJ25" s="102" t="s">
        <v>82</v>
      </c>
      <c r="AK25" s="103" t="s">
        <v>83</v>
      </c>
      <c r="AL25" s="102" t="s">
        <v>82</v>
      </c>
      <c r="AM25" s="103" t="s">
        <v>83</v>
      </c>
      <c r="AN25" s="102" t="s">
        <v>82</v>
      </c>
      <c r="AO25" s="103" t="s">
        <v>83</v>
      </c>
      <c r="AP25" s="102" t="s">
        <v>82</v>
      </c>
      <c r="AQ25" s="103" t="s">
        <v>83</v>
      </c>
      <c r="AR25" s="102" t="s">
        <v>82</v>
      </c>
      <c r="AS25" s="103" t="s">
        <v>83</v>
      </c>
      <c r="AT25" s="102" t="s">
        <v>82</v>
      </c>
      <c r="AU25" s="103" t="s">
        <v>83</v>
      </c>
      <c r="AV25" s="102" t="s">
        <v>82</v>
      </c>
      <c r="AW25" s="103" t="s">
        <v>83</v>
      </c>
      <c r="AX25" s="102" t="s">
        <v>82</v>
      </c>
      <c r="AY25" s="103" t="s">
        <v>83</v>
      </c>
      <c r="AZ25" s="102" t="s">
        <v>82</v>
      </c>
      <c r="BA25" s="103" t="s">
        <v>83</v>
      </c>
      <c r="BB25" s="102" t="s">
        <v>82</v>
      </c>
      <c r="BC25" s="103" t="s">
        <v>83</v>
      </c>
      <c r="BD25" s="102" t="s">
        <v>82</v>
      </c>
      <c r="BE25" s="103" t="s">
        <v>83</v>
      </c>
      <c r="BF25" s="102" t="s">
        <v>82</v>
      </c>
      <c r="BG25" s="103" t="s">
        <v>83</v>
      </c>
      <c r="BH25" s="102" t="s">
        <v>82</v>
      </c>
      <c r="BI25" s="103" t="s">
        <v>83</v>
      </c>
      <c r="BJ25" s="102"/>
      <c r="BK25" s="103"/>
      <c r="BL25" s="102"/>
      <c r="BM25" s="103"/>
      <c r="BN25" s="102"/>
      <c r="BO25" s="103"/>
    </row>
    <row r="26" spans="2:67" ht="11.25">
      <c r="B26" s="104"/>
      <c r="C26" s="103"/>
      <c r="D26" s="104">
        <v>39722</v>
      </c>
      <c r="E26" s="103">
        <v>0.18</v>
      </c>
      <c r="F26" s="104"/>
      <c r="G26" s="103"/>
      <c r="H26" s="104"/>
      <c r="I26" s="103"/>
      <c r="J26" s="104">
        <v>39751</v>
      </c>
      <c r="K26" s="103">
        <v>0.16</v>
      </c>
      <c r="L26" s="104">
        <v>39737</v>
      </c>
      <c r="M26" s="103">
        <v>0.42</v>
      </c>
      <c r="N26" s="104"/>
      <c r="O26" s="103"/>
      <c r="P26" s="104"/>
      <c r="Q26" s="103"/>
      <c r="R26" s="104"/>
      <c r="S26" s="103"/>
      <c r="T26" s="104">
        <v>39709</v>
      </c>
      <c r="U26" s="103">
        <v>0.31</v>
      </c>
      <c r="V26" s="104"/>
      <c r="W26" s="103"/>
      <c r="X26" s="104"/>
      <c r="Y26" s="103"/>
      <c r="Z26" s="104"/>
      <c r="AA26" s="103"/>
      <c r="AB26" s="104"/>
      <c r="AC26" s="103"/>
      <c r="AD26" s="104"/>
      <c r="AE26" s="103"/>
      <c r="AF26" s="104"/>
      <c r="AG26" s="103"/>
      <c r="AH26" s="104">
        <v>39723</v>
      </c>
      <c r="AI26" s="103">
        <v>0.38</v>
      </c>
      <c r="AJ26" s="104">
        <v>39713</v>
      </c>
      <c r="AK26" s="103">
        <v>0.29</v>
      </c>
      <c r="AL26" s="104"/>
      <c r="AM26" s="103"/>
      <c r="AN26" s="104"/>
      <c r="AO26" s="103"/>
      <c r="AP26" s="104"/>
      <c r="AQ26" s="103"/>
      <c r="AR26" s="104"/>
      <c r="AS26" s="103"/>
      <c r="AT26" s="104"/>
      <c r="AU26" s="103"/>
      <c r="AV26" s="104"/>
      <c r="AW26" s="103"/>
      <c r="AX26" s="104">
        <v>39743</v>
      </c>
      <c r="AY26" s="103">
        <v>0.4</v>
      </c>
      <c r="AZ26" s="104">
        <v>39729</v>
      </c>
      <c r="BA26" s="103">
        <v>0.4</v>
      </c>
      <c r="BB26" s="104"/>
      <c r="BC26" s="103"/>
      <c r="BD26" s="104">
        <v>39729</v>
      </c>
      <c r="BE26" s="103">
        <v>0.46</v>
      </c>
      <c r="BF26" s="104"/>
      <c r="BG26" s="103"/>
      <c r="BH26" s="104"/>
      <c r="BI26" s="103"/>
      <c r="BJ26" s="104"/>
      <c r="BK26" s="103"/>
      <c r="BL26" s="104"/>
      <c r="BM26" s="103"/>
      <c r="BN26" s="104"/>
      <c r="BO26" s="103"/>
    </row>
    <row r="27" spans="2:67" ht="11.25">
      <c r="B27" s="104"/>
      <c r="C27" s="103"/>
      <c r="D27" s="104"/>
      <c r="E27" s="103"/>
      <c r="F27" s="104"/>
      <c r="G27" s="103"/>
      <c r="H27" s="104"/>
      <c r="I27" s="103"/>
      <c r="J27" s="104"/>
      <c r="K27" s="103"/>
      <c r="L27" s="104"/>
      <c r="M27" s="103"/>
      <c r="N27" s="104"/>
      <c r="O27" s="103"/>
      <c r="P27" s="104"/>
      <c r="Q27" s="103"/>
      <c r="R27" s="104"/>
      <c r="S27" s="103"/>
      <c r="T27" s="104"/>
      <c r="U27" s="103"/>
      <c r="V27" s="104"/>
      <c r="W27" s="103"/>
      <c r="X27" s="104"/>
      <c r="Y27" s="103"/>
      <c r="Z27" s="104"/>
      <c r="AA27" s="103"/>
      <c r="AB27" s="104"/>
      <c r="AC27" s="103"/>
      <c r="AD27" s="104"/>
      <c r="AE27" s="103"/>
      <c r="AF27" s="104"/>
      <c r="AG27" s="103"/>
      <c r="AH27" s="104"/>
      <c r="AI27" s="103"/>
      <c r="AJ27" s="104"/>
      <c r="AK27" s="103"/>
      <c r="AL27" s="104"/>
      <c r="AM27" s="103"/>
      <c r="AN27" s="104"/>
      <c r="AO27" s="103"/>
      <c r="AP27" s="104"/>
      <c r="AQ27" s="103"/>
      <c r="AR27" s="104"/>
      <c r="AS27" s="103"/>
      <c r="AT27" s="104"/>
      <c r="AU27" s="103"/>
      <c r="AV27" s="104"/>
      <c r="AW27" s="103"/>
      <c r="AX27" s="104"/>
      <c r="AY27" s="103"/>
      <c r="AZ27" s="104"/>
      <c r="BA27" s="103"/>
      <c r="BB27" s="104"/>
      <c r="BC27" s="103"/>
      <c r="BD27" s="104"/>
      <c r="BE27" s="103"/>
      <c r="BF27" s="104"/>
      <c r="BG27" s="103"/>
      <c r="BH27" s="104"/>
      <c r="BI27" s="103"/>
      <c r="BJ27" s="104"/>
      <c r="BK27" s="103"/>
      <c r="BL27" s="104"/>
      <c r="BM27" s="103"/>
      <c r="BN27" s="104"/>
      <c r="BO27" s="103"/>
    </row>
    <row r="28" spans="2:67" ht="11.25">
      <c r="B28" s="104"/>
      <c r="C28" s="103"/>
      <c r="D28" s="104"/>
      <c r="E28" s="103"/>
      <c r="F28" s="104"/>
      <c r="G28" s="103"/>
      <c r="H28" s="104"/>
      <c r="I28" s="103"/>
      <c r="J28" s="104"/>
      <c r="K28" s="103"/>
      <c r="L28" s="104"/>
      <c r="M28" s="103"/>
      <c r="N28" s="104"/>
      <c r="O28" s="103"/>
      <c r="P28" s="104"/>
      <c r="Q28" s="103"/>
      <c r="R28" s="104"/>
      <c r="S28" s="103"/>
      <c r="T28" s="104"/>
      <c r="U28" s="103"/>
      <c r="V28" s="104"/>
      <c r="W28" s="103"/>
      <c r="X28" s="104"/>
      <c r="Y28" s="103"/>
      <c r="Z28" s="104"/>
      <c r="AA28" s="103"/>
      <c r="AB28" s="104"/>
      <c r="AC28" s="103"/>
      <c r="AD28" s="104"/>
      <c r="AE28" s="103"/>
      <c r="AF28" s="104"/>
      <c r="AG28" s="103"/>
      <c r="AH28" s="104"/>
      <c r="AI28" s="103"/>
      <c r="AJ28" s="104"/>
      <c r="AK28" s="103"/>
      <c r="AL28" s="104"/>
      <c r="AM28" s="103"/>
      <c r="AN28" s="104"/>
      <c r="AO28" s="103"/>
      <c r="AP28" s="104"/>
      <c r="AQ28" s="103"/>
      <c r="AR28" s="104"/>
      <c r="AS28" s="103"/>
      <c r="AT28" s="104"/>
      <c r="AU28" s="103"/>
      <c r="AV28" s="104"/>
      <c r="AW28" s="103"/>
      <c r="AX28" s="104"/>
      <c r="AY28" s="103"/>
      <c r="AZ28" s="104"/>
      <c r="BA28" s="103"/>
      <c r="BB28" s="104"/>
      <c r="BC28" s="103"/>
      <c r="BD28" s="104"/>
      <c r="BE28" s="103"/>
      <c r="BF28" s="104"/>
      <c r="BG28" s="103"/>
      <c r="BH28" s="104"/>
      <c r="BI28" s="103"/>
      <c r="BJ28" s="104"/>
      <c r="BK28" s="103"/>
      <c r="BL28" s="104"/>
      <c r="BM28" s="103"/>
      <c r="BN28" s="104"/>
      <c r="BO28" s="103"/>
    </row>
    <row r="29" spans="2:67" ht="11.25">
      <c r="B29" s="104"/>
      <c r="C29" s="103"/>
      <c r="D29" s="104"/>
      <c r="E29" s="103"/>
      <c r="F29" s="104"/>
      <c r="G29" s="103"/>
      <c r="H29" s="104"/>
      <c r="I29" s="103"/>
      <c r="J29" s="104"/>
      <c r="K29" s="103"/>
      <c r="L29" s="104"/>
      <c r="M29" s="103"/>
      <c r="N29" s="104"/>
      <c r="O29" s="103"/>
      <c r="P29" s="104"/>
      <c r="Q29" s="103"/>
      <c r="R29" s="104"/>
      <c r="S29" s="103"/>
      <c r="T29" s="104"/>
      <c r="U29" s="103"/>
      <c r="V29" s="104"/>
      <c r="W29" s="103"/>
      <c r="X29" s="104"/>
      <c r="Y29" s="103"/>
      <c r="Z29" s="104"/>
      <c r="AA29" s="103"/>
      <c r="AB29" s="104"/>
      <c r="AC29" s="103"/>
      <c r="AD29" s="104"/>
      <c r="AE29" s="103"/>
      <c r="AF29" s="104"/>
      <c r="AG29" s="103"/>
      <c r="AH29" s="104"/>
      <c r="AI29" s="103"/>
      <c r="AJ29" s="104"/>
      <c r="AK29" s="103"/>
      <c r="AL29" s="104"/>
      <c r="AM29" s="103"/>
      <c r="AN29" s="104"/>
      <c r="AO29" s="103"/>
      <c r="AP29" s="104"/>
      <c r="AQ29" s="103"/>
      <c r="AR29" s="104"/>
      <c r="AS29" s="103"/>
      <c r="AT29" s="104"/>
      <c r="AU29" s="103"/>
      <c r="AV29" s="104"/>
      <c r="AW29" s="103"/>
      <c r="AX29" s="104"/>
      <c r="AY29" s="103"/>
      <c r="AZ29" s="104"/>
      <c r="BA29" s="103"/>
      <c r="BB29" s="104"/>
      <c r="BC29" s="103"/>
      <c r="BD29" s="104"/>
      <c r="BE29" s="103"/>
      <c r="BF29" s="104"/>
      <c r="BG29" s="103"/>
      <c r="BH29" s="104"/>
      <c r="BI29" s="103"/>
      <c r="BJ29" s="104"/>
      <c r="BK29" s="103"/>
      <c r="BL29" s="104"/>
      <c r="BM29" s="103"/>
      <c r="BN29" s="104"/>
      <c r="BO29" s="103"/>
    </row>
    <row r="30" spans="2:67" ht="11.25">
      <c r="B30" s="104"/>
      <c r="C30" s="103"/>
      <c r="D30" s="104"/>
      <c r="E30" s="103"/>
      <c r="F30" s="104"/>
      <c r="G30" s="103"/>
      <c r="H30" s="104"/>
      <c r="I30" s="103"/>
      <c r="J30" s="104"/>
      <c r="K30" s="103"/>
      <c r="L30" s="104"/>
      <c r="M30" s="103"/>
      <c r="N30" s="104"/>
      <c r="O30" s="103"/>
      <c r="P30" s="104"/>
      <c r="Q30" s="103"/>
      <c r="R30" s="104"/>
      <c r="S30" s="103"/>
      <c r="T30" s="104"/>
      <c r="U30" s="103"/>
      <c r="V30" s="104"/>
      <c r="W30" s="103"/>
      <c r="X30" s="104"/>
      <c r="Y30" s="103"/>
      <c r="Z30" s="104"/>
      <c r="AA30" s="103"/>
      <c r="AB30" s="104"/>
      <c r="AC30" s="103"/>
      <c r="AD30" s="104"/>
      <c r="AE30" s="103"/>
      <c r="AF30" s="104"/>
      <c r="AG30" s="103"/>
      <c r="AH30" s="104"/>
      <c r="AI30" s="103"/>
      <c r="AJ30" s="104"/>
      <c r="AK30" s="103"/>
      <c r="AL30" s="104"/>
      <c r="AM30" s="103"/>
      <c r="AN30" s="104"/>
      <c r="AO30" s="103"/>
      <c r="AP30" s="104"/>
      <c r="AQ30" s="103"/>
      <c r="AR30" s="104"/>
      <c r="AS30" s="103"/>
      <c r="AT30" s="104"/>
      <c r="AU30" s="103"/>
      <c r="AV30" s="104"/>
      <c r="AW30" s="103"/>
      <c r="AX30" s="104"/>
      <c r="AY30" s="103"/>
      <c r="AZ30" s="104"/>
      <c r="BA30" s="103"/>
      <c r="BB30" s="104"/>
      <c r="BC30" s="103"/>
      <c r="BD30" s="104"/>
      <c r="BE30" s="103"/>
      <c r="BF30" s="104"/>
      <c r="BG30" s="103"/>
      <c r="BH30" s="104"/>
      <c r="BI30" s="103"/>
      <c r="BJ30" s="104"/>
      <c r="BK30" s="103"/>
      <c r="BL30" s="104"/>
      <c r="BM30" s="103"/>
      <c r="BN30" s="104"/>
      <c r="BO30" s="103"/>
    </row>
    <row r="31" spans="2:67" ht="11.25">
      <c r="B31" s="104"/>
      <c r="C31" s="103"/>
      <c r="D31" s="104"/>
      <c r="E31" s="103"/>
      <c r="F31" s="104"/>
      <c r="G31" s="103"/>
      <c r="H31" s="104"/>
      <c r="I31" s="103"/>
      <c r="J31" s="104"/>
      <c r="K31" s="103"/>
      <c r="L31" s="104"/>
      <c r="M31" s="103"/>
      <c r="N31" s="104"/>
      <c r="O31" s="103"/>
      <c r="P31" s="104"/>
      <c r="Q31" s="103"/>
      <c r="R31" s="104"/>
      <c r="S31" s="103"/>
      <c r="T31" s="104"/>
      <c r="U31" s="103"/>
      <c r="V31" s="104"/>
      <c r="W31" s="103"/>
      <c r="X31" s="104"/>
      <c r="Y31" s="103"/>
      <c r="Z31" s="104"/>
      <c r="AA31" s="103"/>
      <c r="AB31" s="104"/>
      <c r="AC31" s="103"/>
      <c r="AD31" s="104"/>
      <c r="AE31" s="103"/>
      <c r="AF31" s="104"/>
      <c r="AG31" s="103"/>
      <c r="AH31" s="104"/>
      <c r="AI31" s="103"/>
      <c r="AJ31" s="104"/>
      <c r="AK31" s="103"/>
      <c r="AL31" s="104"/>
      <c r="AM31" s="103"/>
      <c r="AN31" s="104"/>
      <c r="AO31" s="103"/>
      <c r="AP31" s="104"/>
      <c r="AQ31" s="103"/>
      <c r="AR31" s="104"/>
      <c r="AS31" s="103"/>
      <c r="AT31" s="104"/>
      <c r="AU31" s="103"/>
      <c r="AV31" s="104"/>
      <c r="AW31" s="103"/>
      <c r="AX31" s="104"/>
      <c r="AY31" s="103"/>
      <c r="AZ31" s="104"/>
      <c r="BA31" s="103"/>
      <c r="BB31" s="104"/>
      <c r="BC31" s="103"/>
      <c r="BD31" s="104"/>
      <c r="BE31" s="103"/>
      <c r="BF31" s="104"/>
      <c r="BG31" s="103"/>
      <c r="BH31" s="104"/>
      <c r="BI31" s="103"/>
      <c r="BJ31" s="104"/>
      <c r="BK31" s="103"/>
      <c r="BL31" s="104"/>
      <c r="BM31" s="103"/>
      <c r="BN31" s="104"/>
      <c r="BO31" s="103"/>
    </row>
    <row r="32" spans="2:67" ht="11.25">
      <c r="B32" s="104"/>
      <c r="C32" s="103"/>
      <c r="D32" s="104"/>
      <c r="E32" s="103"/>
      <c r="F32" s="104"/>
      <c r="G32" s="103"/>
      <c r="H32" s="104"/>
      <c r="I32" s="103"/>
      <c r="J32" s="104"/>
      <c r="K32" s="103"/>
      <c r="L32" s="104"/>
      <c r="M32" s="103"/>
      <c r="N32" s="104"/>
      <c r="O32" s="103"/>
      <c r="P32" s="104"/>
      <c r="Q32" s="103"/>
      <c r="R32" s="104"/>
      <c r="S32" s="103"/>
      <c r="T32" s="104"/>
      <c r="U32" s="103"/>
      <c r="V32" s="104"/>
      <c r="W32" s="103"/>
      <c r="X32" s="104"/>
      <c r="Y32" s="103"/>
      <c r="Z32" s="104"/>
      <c r="AA32" s="103"/>
      <c r="AB32" s="104"/>
      <c r="AC32" s="103"/>
      <c r="AD32" s="104"/>
      <c r="AE32" s="103"/>
      <c r="AF32" s="104"/>
      <c r="AG32" s="103"/>
      <c r="AH32" s="104"/>
      <c r="AI32" s="103"/>
      <c r="AJ32" s="104"/>
      <c r="AK32" s="103"/>
      <c r="AL32" s="104"/>
      <c r="AM32" s="103"/>
      <c r="AN32" s="104"/>
      <c r="AO32" s="103"/>
      <c r="AP32" s="104"/>
      <c r="AQ32" s="103"/>
      <c r="AR32" s="104"/>
      <c r="AS32" s="103"/>
      <c r="AT32" s="104"/>
      <c r="AU32" s="103"/>
      <c r="AV32" s="104"/>
      <c r="AW32" s="103"/>
      <c r="AX32" s="104"/>
      <c r="AY32" s="103"/>
      <c r="AZ32" s="104"/>
      <c r="BA32" s="103"/>
      <c r="BB32" s="104"/>
      <c r="BC32" s="103"/>
      <c r="BD32" s="104"/>
      <c r="BE32" s="103"/>
      <c r="BF32" s="104"/>
      <c r="BG32" s="103"/>
      <c r="BH32" s="104"/>
      <c r="BI32" s="103"/>
      <c r="BJ32" s="104"/>
      <c r="BK32" s="103"/>
      <c r="BL32" s="104"/>
      <c r="BM32" s="103"/>
      <c r="BN32" s="104"/>
      <c r="BO32" s="103"/>
    </row>
    <row r="33" spans="2:67" ht="11.25">
      <c r="B33" s="104"/>
      <c r="C33" s="103"/>
      <c r="D33" s="104"/>
      <c r="E33" s="103"/>
      <c r="F33" s="104"/>
      <c r="G33" s="103"/>
      <c r="H33" s="104"/>
      <c r="I33" s="103"/>
      <c r="J33" s="104"/>
      <c r="K33" s="103"/>
      <c r="L33" s="104"/>
      <c r="M33" s="103"/>
      <c r="N33" s="104"/>
      <c r="O33" s="103"/>
      <c r="P33" s="104"/>
      <c r="Q33" s="103"/>
      <c r="R33" s="104"/>
      <c r="S33" s="103"/>
      <c r="T33" s="104"/>
      <c r="U33" s="103"/>
      <c r="V33" s="104"/>
      <c r="W33" s="103"/>
      <c r="X33" s="104"/>
      <c r="Y33" s="103"/>
      <c r="Z33" s="104"/>
      <c r="AA33" s="103"/>
      <c r="AB33" s="104"/>
      <c r="AC33" s="103"/>
      <c r="AD33" s="104"/>
      <c r="AE33" s="103"/>
      <c r="AF33" s="104"/>
      <c r="AG33" s="103"/>
      <c r="AH33" s="104"/>
      <c r="AI33" s="103"/>
      <c r="AJ33" s="104"/>
      <c r="AK33" s="103"/>
      <c r="AL33" s="104"/>
      <c r="AM33" s="103"/>
      <c r="AN33" s="104"/>
      <c r="AO33" s="103"/>
      <c r="AP33" s="104"/>
      <c r="AQ33" s="103"/>
      <c r="AR33" s="104"/>
      <c r="AS33" s="103"/>
      <c r="AT33" s="104"/>
      <c r="AU33" s="103"/>
      <c r="AV33" s="104"/>
      <c r="AW33" s="103"/>
      <c r="AX33" s="104"/>
      <c r="AY33" s="103"/>
      <c r="AZ33" s="104"/>
      <c r="BA33" s="103"/>
      <c r="BB33" s="104"/>
      <c r="BC33" s="103"/>
      <c r="BD33" s="104"/>
      <c r="BE33" s="103"/>
      <c r="BF33" s="104"/>
      <c r="BG33" s="103"/>
      <c r="BH33" s="104"/>
      <c r="BI33" s="103"/>
      <c r="BJ33" s="104"/>
      <c r="BK33" s="103"/>
      <c r="BL33" s="104"/>
      <c r="BM33" s="103"/>
      <c r="BN33" s="104"/>
      <c r="BO33" s="103"/>
    </row>
    <row r="34" spans="2:67" ht="11.25">
      <c r="B34" s="104"/>
      <c r="C34" s="103"/>
      <c r="D34" s="104"/>
      <c r="E34" s="103"/>
      <c r="F34" s="104"/>
      <c r="G34" s="103"/>
      <c r="H34" s="104"/>
      <c r="I34" s="103"/>
      <c r="J34" s="104"/>
      <c r="K34" s="103"/>
      <c r="L34" s="104"/>
      <c r="M34" s="103"/>
      <c r="N34" s="104"/>
      <c r="O34" s="103"/>
      <c r="P34" s="104"/>
      <c r="Q34" s="103"/>
      <c r="R34" s="104"/>
      <c r="S34" s="103"/>
      <c r="T34" s="104"/>
      <c r="U34" s="103"/>
      <c r="V34" s="104"/>
      <c r="W34" s="103"/>
      <c r="X34" s="104"/>
      <c r="Y34" s="103"/>
      <c r="Z34" s="104"/>
      <c r="AA34" s="103"/>
      <c r="AB34" s="104"/>
      <c r="AC34" s="103"/>
      <c r="AD34" s="104"/>
      <c r="AE34" s="103"/>
      <c r="AF34" s="104"/>
      <c r="AG34" s="103"/>
      <c r="AH34" s="104"/>
      <c r="AI34" s="103"/>
      <c r="AJ34" s="104"/>
      <c r="AK34" s="103"/>
      <c r="AL34" s="104"/>
      <c r="AM34" s="103"/>
      <c r="AN34" s="104"/>
      <c r="AO34" s="103"/>
      <c r="AP34" s="104"/>
      <c r="AQ34" s="103"/>
      <c r="AR34" s="104"/>
      <c r="AS34" s="103"/>
      <c r="AT34" s="104"/>
      <c r="AU34" s="103"/>
      <c r="AV34" s="104"/>
      <c r="AW34" s="103"/>
      <c r="AX34" s="104"/>
      <c r="AY34" s="103"/>
      <c r="AZ34" s="104"/>
      <c r="BA34" s="103"/>
      <c r="BB34" s="104"/>
      <c r="BC34" s="103"/>
      <c r="BD34" s="104"/>
      <c r="BE34" s="103"/>
      <c r="BF34" s="104"/>
      <c r="BG34" s="103"/>
      <c r="BH34" s="104"/>
      <c r="BI34" s="103"/>
      <c r="BJ34" s="104"/>
      <c r="BK34" s="103"/>
      <c r="BL34" s="104"/>
      <c r="BM34" s="103"/>
      <c r="BN34" s="104"/>
      <c r="BO34" s="103"/>
    </row>
    <row r="35" spans="2:67" ht="11.25">
      <c r="B35" s="104"/>
      <c r="C35" s="103"/>
      <c r="D35" s="104"/>
      <c r="E35" s="103"/>
      <c r="F35" s="104"/>
      <c r="G35" s="103"/>
      <c r="H35" s="104"/>
      <c r="I35" s="103"/>
      <c r="J35" s="104"/>
      <c r="K35" s="103"/>
      <c r="L35" s="104"/>
      <c r="M35" s="103"/>
      <c r="N35" s="104"/>
      <c r="O35" s="103"/>
      <c r="P35" s="104"/>
      <c r="Q35" s="103"/>
      <c r="R35" s="104"/>
      <c r="S35" s="103"/>
      <c r="T35" s="104"/>
      <c r="U35" s="103"/>
      <c r="V35" s="104"/>
      <c r="W35" s="103"/>
      <c r="X35" s="104"/>
      <c r="Y35" s="103"/>
      <c r="Z35" s="104"/>
      <c r="AA35" s="103"/>
      <c r="AB35" s="104"/>
      <c r="AC35" s="103"/>
      <c r="AD35" s="104"/>
      <c r="AE35" s="103"/>
      <c r="AF35" s="104"/>
      <c r="AG35" s="103"/>
      <c r="AH35" s="104"/>
      <c r="AI35" s="103"/>
      <c r="AJ35" s="104"/>
      <c r="AK35" s="103"/>
      <c r="AL35" s="104"/>
      <c r="AM35" s="103"/>
      <c r="AN35" s="104"/>
      <c r="AO35" s="103"/>
      <c r="AP35" s="104"/>
      <c r="AQ35" s="103"/>
      <c r="AR35" s="104"/>
      <c r="AS35" s="103"/>
      <c r="AT35" s="104"/>
      <c r="AU35" s="103"/>
      <c r="AV35" s="104"/>
      <c r="AW35" s="103"/>
      <c r="AX35" s="104"/>
      <c r="AY35" s="103"/>
      <c r="AZ35" s="104"/>
      <c r="BA35" s="103"/>
      <c r="BB35" s="104"/>
      <c r="BC35" s="103"/>
      <c r="BD35" s="104"/>
      <c r="BE35" s="103"/>
      <c r="BF35" s="104"/>
      <c r="BG35" s="103"/>
      <c r="BH35" s="104"/>
      <c r="BI35" s="103"/>
      <c r="BJ35" s="104"/>
      <c r="BK35" s="103"/>
      <c r="BL35" s="104"/>
      <c r="BM35" s="103"/>
      <c r="BN35" s="104"/>
      <c r="BO35" s="103"/>
    </row>
    <row r="36" spans="2:67" ht="11.25">
      <c r="B36" s="104"/>
      <c r="C36" s="103"/>
      <c r="D36" s="104"/>
      <c r="E36" s="103"/>
      <c r="F36" s="104"/>
      <c r="G36" s="103"/>
      <c r="H36" s="104"/>
      <c r="I36" s="103"/>
      <c r="J36" s="104"/>
      <c r="K36" s="103"/>
      <c r="L36" s="104"/>
      <c r="M36" s="103"/>
      <c r="N36" s="104"/>
      <c r="O36" s="103"/>
      <c r="P36" s="104"/>
      <c r="Q36" s="103"/>
      <c r="R36" s="104"/>
      <c r="S36" s="103"/>
      <c r="T36" s="104"/>
      <c r="U36" s="103"/>
      <c r="V36" s="104"/>
      <c r="W36" s="103"/>
      <c r="X36" s="104"/>
      <c r="Y36" s="103"/>
      <c r="Z36" s="104"/>
      <c r="AA36" s="103"/>
      <c r="AB36" s="104"/>
      <c r="AC36" s="103"/>
      <c r="AD36" s="104"/>
      <c r="AE36" s="103"/>
      <c r="AF36" s="104"/>
      <c r="AG36" s="103"/>
      <c r="AH36" s="104"/>
      <c r="AI36" s="103"/>
      <c r="AJ36" s="104"/>
      <c r="AK36" s="103"/>
      <c r="AL36" s="104"/>
      <c r="AM36" s="103"/>
      <c r="AN36" s="104"/>
      <c r="AO36" s="103"/>
      <c r="AP36" s="104"/>
      <c r="AQ36" s="103"/>
      <c r="AR36" s="104"/>
      <c r="AS36" s="103"/>
      <c r="AT36" s="104"/>
      <c r="AU36" s="103"/>
      <c r="AV36" s="104"/>
      <c r="AW36" s="103"/>
      <c r="AX36" s="104"/>
      <c r="AY36" s="103"/>
      <c r="AZ36" s="104"/>
      <c r="BA36" s="103"/>
      <c r="BB36" s="104"/>
      <c r="BC36" s="103"/>
      <c r="BD36" s="104"/>
      <c r="BE36" s="103"/>
      <c r="BF36" s="104"/>
      <c r="BG36" s="103"/>
      <c r="BH36" s="104"/>
      <c r="BI36" s="103"/>
      <c r="BJ36" s="104"/>
      <c r="BK36" s="103"/>
      <c r="BL36" s="104"/>
      <c r="BM36" s="103"/>
      <c r="BN36" s="104"/>
      <c r="BO36" s="103"/>
    </row>
    <row r="37" spans="2:67" ht="12" thickBot="1">
      <c r="B37" s="105"/>
      <c r="C37" s="106"/>
      <c r="D37" s="105"/>
      <c r="E37" s="106"/>
      <c r="F37" s="105"/>
      <c r="G37" s="106"/>
      <c r="H37" s="105"/>
      <c r="I37" s="106"/>
      <c r="J37" s="105"/>
      <c r="K37" s="106"/>
      <c r="L37" s="105"/>
      <c r="M37" s="106"/>
      <c r="N37" s="105"/>
      <c r="O37" s="106"/>
      <c r="P37" s="105"/>
      <c r="Q37" s="106"/>
      <c r="R37" s="105"/>
      <c r="S37" s="106"/>
      <c r="T37" s="105"/>
      <c r="U37" s="106"/>
      <c r="V37" s="105"/>
      <c r="W37" s="106"/>
      <c r="X37" s="105"/>
      <c r="Y37" s="106"/>
      <c r="Z37" s="105"/>
      <c r="AA37" s="106"/>
      <c r="AB37" s="105"/>
      <c r="AC37" s="106"/>
      <c r="AD37" s="105"/>
      <c r="AE37" s="106"/>
      <c r="AF37" s="105"/>
      <c r="AG37" s="106"/>
      <c r="AH37" s="105"/>
      <c r="AI37" s="106"/>
      <c r="AJ37" s="105"/>
      <c r="AK37" s="106"/>
      <c r="AL37" s="105"/>
      <c r="AM37" s="106"/>
      <c r="AN37" s="105"/>
      <c r="AO37" s="106"/>
      <c r="AP37" s="105"/>
      <c r="AQ37" s="106"/>
      <c r="AR37" s="105"/>
      <c r="AS37" s="106"/>
      <c r="AT37" s="105"/>
      <c r="AU37" s="106"/>
      <c r="AV37" s="105"/>
      <c r="AW37" s="106"/>
      <c r="AX37" s="105"/>
      <c r="AY37" s="106"/>
      <c r="AZ37" s="105"/>
      <c r="BA37" s="106"/>
      <c r="BB37" s="105"/>
      <c r="BC37" s="106"/>
      <c r="BD37" s="105"/>
      <c r="BE37" s="106"/>
      <c r="BF37" s="105"/>
      <c r="BG37" s="106"/>
      <c r="BH37" s="105"/>
      <c r="BI37" s="106"/>
      <c r="BJ37" s="105"/>
      <c r="BK37" s="106"/>
      <c r="BL37" s="105"/>
      <c r="BM37" s="106"/>
      <c r="BN37" s="105"/>
      <c r="BO37" s="106"/>
    </row>
    <row r="38" ht="12" thickTop="1"/>
  </sheetData>
  <printOptions/>
  <pageMargins left="0.75" right="0.75" top="1" bottom="1" header="0.5" footer="0.5"/>
  <pageSetup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37"/>
  <sheetViews>
    <sheetView tabSelected="1" workbookViewId="0" topLeftCell="A1">
      <selection activeCell="H37" sqref="H37"/>
    </sheetView>
  </sheetViews>
  <sheetFormatPr defaultColWidth="9.140625" defaultRowHeight="12.75"/>
  <cols>
    <col min="2" max="2" width="0.71875" style="0" customWidth="1"/>
    <col min="3" max="3" width="26.7109375" style="0" customWidth="1"/>
    <col min="4" max="4" width="8.421875" style="3" customWidth="1"/>
    <col min="5" max="5" width="0.9921875" style="0" customWidth="1"/>
    <col min="8" max="8" width="9.140625" style="13" customWidth="1"/>
    <col min="9" max="9" width="10.7109375" style="14" customWidth="1"/>
    <col min="10" max="10" width="10.7109375" style="10" customWidth="1"/>
    <col min="12" max="12" width="9.421875" style="0" bestFit="1" customWidth="1"/>
  </cols>
  <sheetData>
    <row r="1" spans="1:15" ht="12.75">
      <c r="A1" s="4" t="s">
        <v>3</v>
      </c>
      <c r="B1" s="5"/>
      <c r="C1" s="17" t="s">
        <v>65</v>
      </c>
      <c r="D1" s="53"/>
      <c r="E1" s="5"/>
      <c r="F1" s="5"/>
      <c r="G1" s="5"/>
      <c r="H1" s="11"/>
      <c r="I1" s="12"/>
      <c r="J1" s="16"/>
      <c r="K1" s="5"/>
      <c r="L1" s="5"/>
      <c r="M1" s="5"/>
      <c r="N1" s="5"/>
      <c r="O1" s="5"/>
    </row>
    <row r="2" spans="1:12" ht="12.75">
      <c r="A2" s="20"/>
      <c r="B2" s="21"/>
      <c r="C2" s="48">
        <f ca="1">TODAY()</f>
        <v>39754</v>
      </c>
      <c r="D2" s="54"/>
      <c r="E2" s="19"/>
      <c r="F2" s="6"/>
      <c r="G2" s="6"/>
      <c r="H2" s="6"/>
      <c r="I2" s="6"/>
      <c r="J2" s="6"/>
      <c r="K2" s="6"/>
      <c r="L2" s="6"/>
    </row>
    <row r="3" spans="1:12" ht="12.75">
      <c r="A3" s="6"/>
      <c r="B3" s="6"/>
      <c r="C3" s="6"/>
      <c r="D3" s="55"/>
      <c r="E3" s="6"/>
      <c r="F3" s="6"/>
      <c r="G3" s="6"/>
      <c r="H3" s="6"/>
      <c r="I3" s="6"/>
      <c r="J3" s="6"/>
      <c r="K3" s="6"/>
      <c r="L3" s="6"/>
    </row>
    <row r="4" spans="1:12" ht="12.75">
      <c r="A4" s="7" t="s">
        <v>69</v>
      </c>
      <c r="B4" s="6"/>
      <c r="C4" s="7" t="s">
        <v>4</v>
      </c>
      <c r="D4" s="7" t="s">
        <v>5</v>
      </c>
      <c r="E4" s="18"/>
      <c r="G4" s="18"/>
      <c r="H4" s="18"/>
      <c r="I4" s="18"/>
      <c r="J4" s="18"/>
      <c r="K4" s="18"/>
      <c r="L4" s="18"/>
    </row>
    <row r="5" spans="1:12" ht="3.75" customHeight="1" thickBot="1">
      <c r="A5" s="2"/>
      <c r="B5" s="2"/>
      <c r="C5" s="2"/>
      <c r="D5" s="56"/>
      <c r="E5" s="14"/>
      <c r="K5" s="14"/>
      <c r="L5" s="14"/>
    </row>
    <row r="6" spans="5:12" ht="13.5" hidden="1" thickBot="1">
      <c r="E6" s="14"/>
      <c r="K6" s="14"/>
      <c r="L6" s="14"/>
    </row>
    <row r="7" spans="1:12" ht="13.5" thickTop="1">
      <c r="A7" s="1" t="s">
        <v>19</v>
      </c>
      <c r="B7" s="2"/>
      <c r="C7" s="8" t="s">
        <v>42</v>
      </c>
      <c r="D7" s="10">
        <v>11.5</v>
      </c>
      <c r="E7" s="14"/>
      <c r="G7" s="24"/>
      <c r="H7" s="25"/>
      <c r="I7" s="25"/>
      <c r="J7" s="26"/>
      <c r="K7" s="14"/>
      <c r="L7" s="14"/>
    </row>
    <row r="8" spans="1:10" ht="12.75">
      <c r="A8" s="1" t="s">
        <v>20</v>
      </c>
      <c r="B8" s="2"/>
      <c r="C8" s="8" t="s">
        <v>43</v>
      </c>
      <c r="D8" s="10">
        <v>27.5</v>
      </c>
      <c r="E8" s="9"/>
      <c r="G8" s="49"/>
      <c r="H8" s="50" t="s">
        <v>70</v>
      </c>
      <c r="I8" s="51">
        <v>39753</v>
      </c>
      <c r="J8" s="52"/>
    </row>
    <row r="9" spans="1:10" ht="12.75">
      <c r="A9" s="1" t="s">
        <v>21</v>
      </c>
      <c r="B9" s="2"/>
      <c r="C9" s="8" t="s">
        <v>44</v>
      </c>
      <c r="D9" s="10">
        <v>52.42</v>
      </c>
      <c r="E9" s="9"/>
      <c r="G9" s="29"/>
      <c r="H9" s="30"/>
      <c r="I9" s="30"/>
      <c r="J9" s="28"/>
    </row>
    <row r="10" spans="1:10" ht="12.75">
      <c r="A10" s="1" t="s">
        <v>22</v>
      </c>
      <c r="B10" s="2"/>
      <c r="C10" s="8" t="s">
        <v>45</v>
      </c>
      <c r="D10" s="10">
        <v>24.17</v>
      </c>
      <c r="E10" s="9"/>
      <c r="G10" s="27"/>
      <c r="H10" s="23" t="s">
        <v>66</v>
      </c>
      <c r="I10" s="31">
        <f>SUM(D7:D36)</f>
        <v>1171.0810000000001</v>
      </c>
      <c r="J10" s="28"/>
    </row>
    <row r="11" spans="1:10" ht="12.75">
      <c r="A11" s="1" t="s">
        <v>23</v>
      </c>
      <c r="B11" s="2"/>
      <c r="C11" s="8" t="s">
        <v>46</v>
      </c>
      <c r="D11" s="10">
        <v>13.65</v>
      </c>
      <c r="E11" s="9"/>
      <c r="G11" s="32"/>
      <c r="H11" s="40" t="s">
        <v>67</v>
      </c>
      <c r="I11" s="33">
        <f>D37</f>
        <v>9325.01</v>
      </c>
      <c r="J11" s="28"/>
    </row>
    <row r="12" spans="1:10" ht="12.75">
      <c r="A12" s="1" t="s">
        <v>14</v>
      </c>
      <c r="B12" s="2"/>
      <c r="C12" s="8" t="s">
        <v>15</v>
      </c>
      <c r="D12" s="10">
        <v>38.2</v>
      </c>
      <c r="E12" s="9"/>
      <c r="G12" s="59"/>
      <c r="H12" s="60" t="s">
        <v>68</v>
      </c>
      <c r="I12" s="61">
        <f>I10/I11</f>
        <v>0.12558495915822077</v>
      </c>
      <c r="J12" s="62"/>
    </row>
    <row r="13" spans="1:10" ht="13.5" thickBot="1">
      <c r="A13" s="1" t="s">
        <v>24</v>
      </c>
      <c r="B13" s="2"/>
      <c r="C13" s="8" t="s">
        <v>47</v>
      </c>
      <c r="D13" s="10">
        <v>74.6</v>
      </c>
      <c r="E13" s="9"/>
      <c r="G13" s="34"/>
      <c r="H13" s="35"/>
      <c r="I13" s="36"/>
      <c r="J13" s="37"/>
    </row>
    <row r="14" spans="1:10" ht="14.25" thickBot="1" thickTop="1">
      <c r="A14" s="1" t="s">
        <v>25</v>
      </c>
      <c r="B14" s="2"/>
      <c r="C14" s="8" t="s">
        <v>48</v>
      </c>
      <c r="D14" s="10">
        <v>32.04</v>
      </c>
      <c r="E14" s="9"/>
      <c r="F14" s="41"/>
      <c r="G14" s="42"/>
      <c r="H14" s="43"/>
      <c r="I14" s="44"/>
      <c r="J14" s="45" t="str">
        <f>"A $1 change in any stock price will change the DOW by "&amp;TEXT(1/I12,"0.00")&amp;"   "</f>
        <v>A $1 change in any stock price will change the DOW by 7.96   </v>
      </c>
    </row>
    <row r="15" spans="1:8" ht="13.5" thickBot="1">
      <c r="A15" s="1" t="s">
        <v>26</v>
      </c>
      <c r="B15" s="2"/>
      <c r="C15" s="8" t="s">
        <v>49</v>
      </c>
      <c r="D15" s="10">
        <v>25.91</v>
      </c>
      <c r="E15" s="9"/>
      <c r="F15" s="10"/>
      <c r="G15" s="10"/>
      <c r="H15" s="15"/>
    </row>
    <row r="16" spans="1:10" ht="13.5" thickTop="1">
      <c r="A16" s="1" t="s">
        <v>1</v>
      </c>
      <c r="B16" s="2"/>
      <c r="C16" s="8" t="s">
        <v>8</v>
      </c>
      <c r="D16" s="10">
        <v>19.51</v>
      </c>
      <c r="E16" s="9"/>
      <c r="F16" s="63"/>
      <c r="G16" s="64"/>
      <c r="H16" s="79"/>
      <c r="I16" s="80"/>
      <c r="J16" s="65"/>
    </row>
    <row r="17" spans="1:10" ht="13.5" thickBot="1">
      <c r="A17" s="1" t="s">
        <v>6</v>
      </c>
      <c r="B17" s="2"/>
      <c r="C17" s="8" t="s">
        <v>9</v>
      </c>
      <c r="D17" s="10">
        <v>5.79</v>
      </c>
      <c r="E17" s="9"/>
      <c r="F17" s="66"/>
      <c r="G17" s="70"/>
      <c r="H17" s="82" t="s">
        <v>74</v>
      </c>
      <c r="I17" s="81">
        <f>I11</f>
        <v>9325.01</v>
      </c>
      <c r="J17" s="69"/>
    </row>
    <row r="18" spans="1:12" ht="14.25" thickBot="1" thickTop="1">
      <c r="A18" s="1" t="s">
        <v>27</v>
      </c>
      <c r="B18" s="2"/>
      <c r="C18" s="8" t="s">
        <v>50</v>
      </c>
      <c r="D18" s="10">
        <v>23.59</v>
      </c>
      <c r="E18" s="9"/>
      <c r="F18" s="66"/>
      <c r="G18" s="67"/>
      <c r="H18" s="68" t="s">
        <v>71</v>
      </c>
      <c r="I18" s="78">
        <v>0.0213</v>
      </c>
      <c r="J18" s="69"/>
      <c r="L18" s="83"/>
    </row>
    <row r="19" spans="1:10" ht="14.25" thickBot="1" thickTop="1">
      <c r="A19" s="1" t="s">
        <v>28</v>
      </c>
      <c r="B19" s="2"/>
      <c r="C19" s="8" t="s">
        <v>51</v>
      </c>
      <c r="D19" s="10">
        <v>38.28</v>
      </c>
      <c r="E19" s="9"/>
      <c r="F19" s="66"/>
      <c r="G19" s="67"/>
      <c r="H19" s="68" t="s">
        <v>76</v>
      </c>
      <c r="I19" s="84">
        <v>39790</v>
      </c>
      <c r="J19" s="69"/>
    </row>
    <row r="20" spans="1:10" ht="14.25" thickBot="1" thickTop="1">
      <c r="A20" s="1" t="s">
        <v>29</v>
      </c>
      <c r="B20" s="2"/>
      <c r="C20" s="8" t="s">
        <v>52</v>
      </c>
      <c r="D20" s="10">
        <v>92.97</v>
      </c>
      <c r="E20" s="9"/>
      <c r="F20" s="66"/>
      <c r="G20" s="70"/>
      <c r="H20" s="71" t="s">
        <v>72</v>
      </c>
      <c r="I20" s="72">
        <f>I19-I8</f>
        <v>37</v>
      </c>
      <c r="J20" s="69"/>
    </row>
    <row r="21" spans="1:10" ht="14.25" thickBot="1" thickTop="1">
      <c r="A21" s="1" t="s">
        <v>16</v>
      </c>
      <c r="B21" s="2"/>
      <c r="C21" s="8" t="s">
        <v>17</v>
      </c>
      <c r="D21" s="10">
        <v>16.031</v>
      </c>
      <c r="E21" s="9"/>
      <c r="F21" s="66"/>
      <c r="G21" s="70"/>
      <c r="H21" s="71" t="s">
        <v>73</v>
      </c>
      <c r="I21" s="78">
        <v>0.0375</v>
      </c>
      <c r="J21" s="69"/>
    </row>
    <row r="22" spans="1:10" ht="14.25" thickBot="1" thickTop="1">
      <c r="A22" s="1" t="s">
        <v>30</v>
      </c>
      <c r="B22" s="2"/>
      <c r="C22" s="8" t="s">
        <v>53</v>
      </c>
      <c r="D22" s="10">
        <v>61.34</v>
      </c>
      <c r="E22" s="9"/>
      <c r="F22" s="66"/>
      <c r="G22" s="70"/>
      <c r="H22" s="71" t="str">
        <f>"Total Dividends for "&amp;TEXT(I20,"0")&amp;" days ="</f>
        <v>Total Dividends for 37 days =</v>
      </c>
      <c r="I22" s="70">
        <f>I21*I10*I20/360</f>
        <v>4.513541354166668</v>
      </c>
      <c r="J22" s="69"/>
    </row>
    <row r="23" spans="1:10" ht="16.5" thickBot="1">
      <c r="A23" s="1" t="s">
        <v>31</v>
      </c>
      <c r="B23" s="2"/>
      <c r="C23" s="8" t="s">
        <v>54</v>
      </c>
      <c r="D23" s="10">
        <v>41.25</v>
      </c>
      <c r="E23" s="9"/>
      <c r="F23" s="117"/>
      <c r="G23" s="118"/>
      <c r="H23" s="87" t="s">
        <v>75</v>
      </c>
      <c r="I23" s="120">
        <f>I17*(1+I18*I20/360)-I22</f>
        <v>9340.910459704168</v>
      </c>
      <c r="J23" s="119"/>
    </row>
    <row r="24" spans="1:10" ht="16.5" thickBot="1">
      <c r="A24" s="1" t="s">
        <v>32</v>
      </c>
      <c r="B24" s="2"/>
      <c r="C24" s="8" t="s">
        <v>55</v>
      </c>
      <c r="D24" s="10">
        <v>29.18</v>
      </c>
      <c r="E24" s="9"/>
      <c r="F24" s="85"/>
      <c r="G24" s="86"/>
      <c r="H24" s="87" t="s">
        <v>77</v>
      </c>
      <c r="I24" s="89">
        <f>I23-I17</f>
        <v>15.900459704167588</v>
      </c>
      <c r="J24" s="88"/>
    </row>
    <row r="25" spans="1:10" ht="13.5" thickBot="1">
      <c r="A25" s="1" t="s">
        <v>33</v>
      </c>
      <c r="B25" s="2"/>
      <c r="C25" s="8" t="s">
        <v>56</v>
      </c>
      <c r="D25" s="10">
        <v>44.06</v>
      </c>
      <c r="E25" s="9"/>
      <c r="F25" s="73"/>
      <c r="G25" s="74"/>
      <c r="H25" s="75"/>
      <c r="I25" s="76"/>
      <c r="J25" s="77"/>
    </row>
    <row r="26" spans="1:8" ht="14.25" thickBot="1" thickTop="1">
      <c r="A26" s="1" t="s">
        <v>34</v>
      </c>
      <c r="B26" s="2"/>
      <c r="C26" s="8" t="s">
        <v>57</v>
      </c>
      <c r="D26" s="10">
        <v>57.93</v>
      </c>
      <c r="E26" s="9"/>
      <c r="F26" s="10"/>
      <c r="G26" s="10"/>
      <c r="H26" s="15"/>
    </row>
    <row r="27" spans="1:10" ht="14.25" thickBot="1" thickTop="1">
      <c r="A27" s="1" t="s">
        <v>35</v>
      </c>
      <c r="B27" s="2"/>
      <c r="C27" s="8" t="s">
        <v>58</v>
      </c>
      <c r="D27" s="10">
        <v>64.3</v>
      </c>
      <c r="E27" s="9"/>
      <c r="F27" s="116" t="str">
        <f>Dividends!$G$3</f>
        <v>Total Dividends from Sep 13/08 to Nov 2/08 : $3.00</v>
      </c>
      <c r="G27" s="114"/>
      <c r="H27" s="114"/>
      <c r="I27" s="114"/>
      <c r="J27" s="115"/>
    </row>
    <row r="28" spans="1:8" ht="13.5" thickTop="1">
      <c r="A28" s="1" t="s">
        <v>36</v>
      </c>
      <c r="B28" s="2"/>
      <c r="C28" s="8" t="s">
        <v>59</v>
      </c>
      <c r="D28" s="10">
        <v>30.95</v>
      </c>
      <c r="E28" s="9"/>
      <c r="F28" s="10"/>
      <c r="G28" s="10"/>
      <c r="H28" s="15"/>
    </row>
    <row r="29" spans="1:8" ht="12.75">
      <c r="A29" s="1" t="s">
        <v>2</v>
      </c>
      <c r="B29" s="2"/>
      <c r="C29" s="8" t="s">
        <v>0</v>
      </c>
      <c r="D29" s="10">
        <v>22.33</v>
      </c>
      <c r="E29" s="9"/>
      <c r="F29" s="10"/>
      <c r="G29" s="10"/>
      <c r="H29" s="15"/>
    </row>
    <row r="30" spans="1:8" ht="12.75">
      <c r="A30" s="1" t="s">
        <v>37</v>
      </c>
      <c r="B30" s="2"/>
      <c r="C30" s="8" t="s">
        <v>60</v>
      </c>
      <c r="D30" s="10">
        <v>17.71</v>
      </c>
      <c r="E30" s="9"/>
      <c r="F30" s="10"/>
      <c r="G30" s="10"/>
      <c r="H30" s="15"/>
    </row>
    <row r="31" spans="1:8" ht="12.75">
      <c r="A31" s="1" t="s">
        <v>38</v>
      </c>
      <c r="B31" s="2"/>
      <c r="C31" s="8" t="s">
        <v>61</v>
      </c>
      <c r="D31" s="10">
        <v>64.54</v>
      </c>
      <c r="E31" s="9"/>
      <c r="F31" s="90" t="s">
        <v>79</v>
      </c>
      <c r="G31" s="91" t="s">
        <v>78</v>
      </c>
      <c r="H31" s="15"/>
    </row>
    <row r="32" spans="1:8" ht="12.75">
      <c r="A32" s="1" t="s">
        <v>39</v>
      </c>
      <c r="B32" s="2"/>
      <c r="C32" s="8" t="s">
        <v>62</v>
      </c>
      <c r="D32" s="10">
        <v>26.77</v>
      </c>
      <c r="E32" s="9"/>
      <c r="F32" s="10"/>
      <c r="G32" s="10"/>
      <c r="H32" s="15"/>
    </row>
    <row r="33" spans="1:4" ht="12.75">
      <c r="A33" s="1" t="s">
        <v>40</v>
      </c>
      <c r="B33" s="2"/>
      <c r="C33" s="8" t="s">
        <v>63</v>
      </c>
      <c r="D33" s="10">
        <v>54.96</v>
      </c>
    </row>
    <row r="34" spans="1:4" ht="12.75">
      <c r="A34" s="1" t="s">
        <v>41</v>
      </c>
      <c r="B34" s="2"/>
      <c r="C34" s="8" t="s">
        <v>64</v>
      </c>
      <c r="D34" s="10">
        <v>29.67</v>
      </c>
    </row>
    <row r="35" spans="1:4" ht="12.75">
      <c r="A35" s="1" t="s">
        <v>12</v>
      </c>
      <c r="B35" s="2"/>
      <c r="C35" s="8" t="s">
        <v>13</v>
      </c>
      <c r="D35" s="10">
        <v>55.81</v>
      </c>
    </row>
    <row r="36" spans="1:4" ht="13.5" thickBot="1">
      <c r="A36" s="46" t="s">
        <v>7</v>
      </c>
      <c r="B36" s="2"/>
      <c r="C36" s="22" t="s">
        <v>10</v>
      </c>
      <c r="D36" s="57">
        <v>74.12</v>
      </c>
    </row>
    <row r="37" spans="1:4" ht="14.25" thickBot="1" thickTop="1">
      <c r="A37" s="38" t="s">
        <v>11</v>
      </c>
      <c r="B37" s="47"/>
      <c r="C37" s="39" t="s">
        <v>18</v>
      </c>
      <c r="D37" s="58">
        <v>9325.01</v>
      </c>
    </row>
    <row r="38" ht="13.5" thickTop="1"/>
  </sheetData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&lt;retired&gt;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pjPonzo</cp:lastModifiedBy>
  <dcterms:created xsi:type="dcterms:W3CDTF">2003-07-08T12:19:58Z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