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35" windowHeight="3255" activeTab="0"/>
  </bookViews>
  <sheets>
    <sheet name="Download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ATR">'Download'!$R$8:OFFSET('Download'!$R$8,COUNT('Download'!$I$8:$I$1430)-1,0)</definedName>
    <definedName name="Close">'Download'!$I$8:OFFSET('Download'!$I$8,COUNT('Download'!$I$8:$I$1430)-1,0)</definedName>
    <definedName name="Date">'Download'!$C$8:OFFSET('Download'!$C$8,COUNT('Download'!$C$8:$C$1430)-1,0)</definedName>
    <definedName name="Max">'Download'!$L$1</definedName>
    <definedName name="Min">'Download'!$L$2</definedName>
    <definedName name="SD">'Download'!$T$8:OFFSET('Download'!$T$8,COUNT('Download'!$I$8:$I$1430)-1,0)</definedName>
    <definedName name="Volume">'Download'!$L$8:OFFSET('Download'!$L$8,COUNT('Download'!$L$8:$L$1430)-1,0)</definedName>
  </definedNames>
  <calcPr fullCalcOnLoad="1"/>
</workbook>
</file>

<file path=xl/sharedStrings.xml><?xml version="1.0" encoding="utf-8"?>
<sst xmlns="http://schemas.openxmlformats.org/spreadsheetml/2006/main" count="37" uniqueCount="37">
  <si>
    <t>PR</t>
  </si>
  <si>
    <t>H-L</t>
  </si>
  <si>
    <t>days</t>
  </si>
  <si>
    <t>XOM</t>
  </si>
  <si>
    <t>http://chart.yahoo.com/table.csv?s=XOM&amp;a=5&amp;b=28&amp;c=2005&amp;d=5&amp;e=28&amp;f=2006&amp;g=d&amp;q=q&amp;y=0&amp;z=XOM&amp;x=.csv</t>
  </si>
  <si>
    <t>| H-pC |</t>
  </si>
  <si>
    <t>| L-pC |</t>
  </si>
  <si>
    <t>data points =</t>
  </si>
  <si>
    <t xml:space="preserve"> </t>
  </si>
  <si>
    <t>Adj. Close*</t>
  </si>
  <si>
    <t>URL used =</t>
  </si>
  <si>
    <t>Date</t>
  </si>
  <si>
    <t>Open</t>
  </si>
  <si>
    <t>High</t>
  </si>
  <si>
    <t>Low</t>
  </si>
  <si>
    <t>Close</t>
  </si>
  <si>
    <t>Volume</t>
  </si>
  <si>
    <t>Minimum</t>
  </si>
  <si>
    <t>Maximum</t>
  </si>
  <si>
    <t>Index</t>
  </si>
  <si>
    <t>Returns</t>
  </si>
  <si>
    <t>Volume/1000</t>
  </si>
  <si>
    <t>Stock Symbol:</t>
  </si>
  <si>
    <t>Chart Min =</t>
  </si>
  <si>
    <t>Chart Max =</t>
  </si>
  <si>
    <t>Annualized Return =</t>
  </si>
  <si>
    <t>Start Date:</t>
  </si>
  <si>
    <t>End Date:</t>
  </si>
  <si>
    <t xml:space="preserve">Fill in the </t>
  </si>
  <si>
    <t>red boxes</t>
  </si>
  <si>
    <t>Mean Return</t>
  </si>
  <si>
    <t>Volatility</t>
  </si>
  <si>
    <t>d</t>
  </si>
  <si>
    <t>http://www.gummy-stuff.org/ATR.htm</t>
  </si>
  <si>
    <r>
      <t>See</t>
    </r>
    <r>
      <rPr>
        <b/>
        <sz val="9"/>
        <rFont val="Arial"/>
        <family val="2"/>
      </rPr>
      <t>:</t>
    </r>
  </si>
  <si>
    <r>
      <t xml:space="preserve">then click the </t>
    </r>
    <r>
      <rPr>
        <b/>
        <sz val="12"/>
        <rFont val="Arial"/>
        <family val="2"/>
      </rPr>
      <t>Download</t>
    </r>
    <r>
      <rPr>
        <sz val="10"/>
        <rFont val="Arial"/>
        <family val="0"/>
      </rPr>
      <t xml:space="preserve"> button</t>
    </r>
  </si>
  <si>
    <t>APR avg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</si>
</sst>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5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49" fontId="3" fillId="2" borderId="2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14" fontId="2" fillId="2" borderId="3" xfId="15" applyNumberFormat="1" applyFont="1" applyFill="1" applyBorder="1" applyAlignment="1">
      <alignment horizontal="center"/>
    </xf>
    <xf numFmtId="14" fontId="2" fillId="2" borderId="4" xfId="15" applyNumberFormat="1" applyFont="1" applyFill="1" applyBorder="1" applyAlignment="1">
      <alignment horizontal="center"/>
    </xf>
    <xf numFmtId="171" fontId="2" fillId="2" borderId="3" xfId="15" applyFont="1" applyFill="1" applyBorder="1" applyAlignment="1">
      <alignment horizontal="right"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74" fontId="6" fillId="3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175" fontId="2" fillId="2" borderId="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5" fontId="5" fillId="4" borderId="6" xfId="0" applyNumberFormat="1" applyFont="1" applyFill="1" applyBorder="1" applyAlignment="1">
      <alignment horizontal="center"/>
    </xf>
    <xf numFmtId="15" fontId="5" fillId="4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0" fontId="5" fillId="3" borderId="0" xfId="0" applyNumberFormat="1" applyFont="1" applyFill="1" applyAlignment="1">
      <alignment horizontal="center"/>
    </xf>
    <xf numFmtId="171" fontId="14" fillId="2" borderId="9" xfId="15" applyFont="1" applyFill="1" applyBorder="1" applyAlignment="1">
      <alignment horizontal="right"/>
    </xf>
    <xf numFmtId="227" fontId="1" fillId="4" borderId="10" xfId="0" applyNumberFormat="1" applyFont="1" applyFill="1" applyBorder="1" applyAlignment="1">
      <alignment horizontal="center"/>
    </xf>
    <xf numFmtId="227" fontId="1" fillId="4" borderId="11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/>
    </xf>
    <xf numFmtId="0" fontId="5" fillId="3" borderId="12" xfId="0" applyFont="1" applyFill="1" applyBorder="1" applyAlignment="1">
      <alignment horizontal="right"/>
    </xf>
    <xf numFmtId="10" fontId="5" fillId="3" borderId="12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right"/>
    </xf>
    <xf numFmtId="10" fontId="5" fillId="3" borderId="13" xfId="0" applyNumberFormat="1" applyFont="1" applyFill="1" applyBorder="1" applyAlignment="1">
      <alignment horizontal="center"/>
    </xf>
    <xf numFmtId="173" fontId="5" fillId="3" borderId="1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2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0" borderId="0" xfId="0" applyFont="1" applyAlignment="1">
      <alignment horizontal="left"/>
    </xf>
    <xf numFmtId="10" fontId="1" fillId="2" borderId="0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5" fillId="2" borderId="0" xfId="0" applyNumberFormat="1" applyFont="1" applyFill="1" applyBorder="1" applyAlignment="1">
      <alignment horizontal="left"/>
    </xf>
    <xf numFmtId="10" fontId="16" fillId="2" borderId="0" xfId="0" applyNumberFormat="1" applyFont="1" applyFill="1" applyBorder="1" applyAlignment="1">
      <alignment horizontal="left"/>
    </xf>
    <xf numFmtId="10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center"/>
    </xf>
    <xf numFmtId="1" fontId="1" fillId="2" borderId="0" xfId="0" applyNumberFormat="1" applyFont="1" applyFill="1" applyBorder="1" applyAlignment="1">
      <alignment horizont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>
                <c:ptCount val="252"/>
                <c:pt idx="0">
                  <c:v>38531</c:v>
                </c:pt>
                <c:pt idx="1">
                  <c:v>38532</c:v>
                </c:pt>
                <c:pt idx="2">
                  <c:v>38533</c:v>
                </c:pt>
                <c:pt idx="3">
                  <c:v>38534</c:v>
                </c:pt>
                <c:pt idx="4">
                  <c:v>38538</c:v>
                </c:pt>
                <c:pt idx="5">
                  <c:v>38539</c:v>
                </c:pt>
                <c:pt idx="6">
                  <c:v>38540</c:v>
                </c:pt>
                <c:pt idx="7">
                  <c:v>38541</c:v>
                </c:pt>
                <c:pt idx="8">
                  <c:v>38544</c:v>
                </c:pt>
                <c:pt idx="9">
                  <c:v>38545</c:v>
                </c:pt>
                <c:pt idx="10">
                  <c:v>38546</c:v>
                </c:pt>
                <c:pt idx="11">
                  <c:v>38547</c:v>
                </c:pt>
                <c:pt idx="12">
                  <c:v>38548</c:v>
                </c:pt>
                <c:pt idx="13">
                  <c:v>38551</c:v>
                </c:pt>
                <c:pt idx="14">
                  <c:v>38552</c:v>
                </c:pt>
                <c:pt idx="15">
                  <c:v>38553</c:v>
                </c:pt>
                <c:pt idx="16">
                  <c:v>38554</c:v>
                </c:pt>
                <c:pt idx="17">
                  <c:v>38555</c:v>
                </c:pt>
                <c:pt idx="18">
                  <c:v>38558</c:v>
                </c:pt>
                <c:pt idx="19">
                  <c:v>38559</c:v>
                </c:pt>
                <c:pt idx="20">
                  <c:v>38560</c:v>
                </c:pt>
                <c:pt idx="21">
                  <c:v>38561</c:v>
                </c:pt>
                <c:pt idx="22">
                  <c:v>38562</c:v>
                </c:pt>
                <c:pt idx="23">
                  <c:v>38565</c:v>
                </c:pt>
                <c:pt idx="24">
                  <c:v>38566</c:v>
                </c:pt>
                <c:pt idx="25">
                  <c:v>38567</c:v>
                </c:pt>
                <c:pt idx="26">
                  <c:v>38568</c:v>
                </c:pt>
                <c:pt idx="27">
                  <c:v>38569</c:v>
                </c:pt>
                <c:pt idx="28">
                  <c:v>38572</c:v>
                </c:pt>
                <c:pt idx="29">
                  <c:v>38573</c:v>
                </c:pt>
                <c:pt idx="30">
                  <c:v>38574</c:v>
                </c:pt>
                <c:pt idx="31">
                  <c:v>38575</c:v>
                </c:pt>
                <c:pt idx="32">
                  <c:v>38576</c:v>
                </c:pt>
                <c:pt idx="33">
                  <c:v>38579</c:v>
                </c:pt>
                <c:pt idx="34">
                  <c:v>38580</c:v>
                </c:pt>
                <c:pt idx="35">
                  <c:v>38581</c:v>
                </c:pt>
                <c:pt idx="36">
                  <c:v>38582</c:v>
                </c:pt>
                <c:pt idx="37">
                  <c:v>38583</c:v>
                </c:pt>
                <c:pt idx="38">
                  <c:v>38586</c:v>
                </c:pt>
                <c:pt idx="39">
                  <c:v>38587</c:v>
                </c:pt>
                <c:pt idx="40">
                  <c:v>38588</c:v>
                </c:pt>
                <c:pt idx="41">
                  <c:v>38589</c:v>
                </c:pt>
                <c:pt idx="42">
                  <c:v>38590</c:v>
                </c:pt>
                <c:pt idx="43">
                  <c:v>38593</c:v>
                </c:pt>
                <c:pt idx="44">
                  <c:v>38594</c:v>
                </c:pt>
                <c:pt idx="45">
                  <c:v>38595</c:v>
                </c:pt>
                <c:pt idx="46">
                  <c:v>38596</c:v>
                </c:pt>
                <c:pt idx="47">
                  <c:v>38597</c:v>
                </c:pt>
                <c:pt idx="48">
                  <c:v>38601</c:v>
                </c:pt>
                <c:pt idx="49">
                  <c:v>38602</c:v>
                </c:pt>
                <c:pt idx="50">
                  <c:v>38603</c:v>
                </c:pt>
                <c:pt idx="51">
                  <c:v>38604</c:v>
                </c:pt>
                <c:pt idx="52">
                  <c:v>38607</c:v>
                </c:pt>
                <c:pt idx="53">
                  <c:v>38608</c:v>
                </c:pt>
                <c:pt idx="54">
                  <c:v>38609</c:v>
                </c:pt>
                <c:pt idx="55">
                  <c:v>38610</c:v>
                </c:pt>
                <c:pt idx="56">
                  <c:v>38611</c:v>
                </c:pt>
                <c:pt idx="57">
                  <c:v>38614</c:v>
                </c:pt>
                <c:pt idx="58">
                  <c:v>38615</c:v>
                </c:pt>
                <c:pt idx="59">
                  <c:v>38616</c:v>
                </c:pt>
                <c:pt idx="60">
                  <c:v>38617</c:v>
                </c:pt>
                <c:pt idx="61">
                  <c:v>38618</c:v>
                </c:pt>
                <c:pt idx="62">
                  <c:v>38621</c:v>
                </c:pt>
                <c:pt idx="63">
                  <c:v>38622</c:v>
                </c:pt>
                <c:pt idx="64">
                  <c:v>38623</c:v>
                </c:pt>
                <c:pt idx="65">
                  <c:v>38624</c:v>
                </c:pt>
                <c:pt idx="66">
                  <c:v>38625</c:v>
                </c:pt>
                <c:pt idx="67">
                  <c:v>38628</c:v>
                </c:pt>
                <c:pt idx="68">
                  <c:v>38629</c:v>
                </c:pt>
                <c:pt idx="69">
                  <c:v>38630</c:v>
                </c:pt>
                <c:pt idx="70">
                  <c:v>38631</c:v>
                </c:pt>
                <c:pt idx="71">
                  <c:v>38632</c:v>
                </c:pt>
                <c:pt idx="72">
                  <c:v>38635</c:v>
                </c:pt>
                <c:pt idx="73">
                  <c:v>38636</c:v>
                </c:pt>
                <c:pt idx="74">
                  <c:v>38637</c:v>
                </c:pt>
                <c:pt idx="75">
                  <c:v>38638</c:v>
                </c:pt>
                <c:pt idx="76">
                  <c:v>38639</c:v>
                </c:pt>
                <c:pt idx="77">
                  <c:v>38642</c:v>
                </c:pt>
                <c:pt idx="78">
                  <c:v>38643</c:v>
                </c:pt>
                <c:pt idx="79">
                  <c:v>38644</c:v>
                </c:pt>
                <c:pt idx="80">
                  <c:v>38645</c:v>
                </c:pt>
                <c:pt idx="81">
                  <c:v>38646</c:v>
                </c:pt>
                <c:pt idx="82">
                  <c:v>38649</c:v>
                </c:pt>
                <c:pt idx="83">
                  <c:v>38650</c:v>
                </c:pt>
                <c:pt idx="84">
                  <c:v>38651</c:v>
                </c:pt>
                <c:pt idx="85">
                  <c:v>38652</c:v>
                </c:pt>
                <c:pt idx="86">
                  <c:v>38653</c:v>
                </c:pt>
                <c:pt idx="87">
                  <c:v>38656</c:v>
                </c:pt>
                <c:pt idx="88">
                  <c:v>38657</c:v>
                </c:pt>
                <c:pt idx="89">
                  <c:v>38658</c:v>
                </c:pt>
                <c:pt idx="90">
                  <c:v>38659</c:v>
                </c:pt>
                <c:pt idx="91">
                  <c:v>38660</c:v>
                </c:pt>
                <c:pt idx="92">
                  <c:v>38663</c:v>
                </c:pt>
                <c:pt idx="93">
                  <c:v>38664</c:v>
                </c:pt>
                <c:pt idx="94">
                  <c:v>38665</c:v>
                </c:pt>
                <c:pt idx="95">
                  <c:v>38666</c:v>
                </c:pt>
                <c:pt idx="96">
                  <c:v>38667</c:v>
                </c:pt>
                <c:pt idx="97">
                  <c:v>38670</c:v>
                </c:pt>
                <c:pt idx="98">
                  <c:v>38671</c:v>
                </c:pt>
                <c:pt idx="99">
                  <c:v>38672</c:v>
                </c:pt>
                <c:pt idx="100">
                  <c:v>38673</c:v>
                </c:pt>
                <c:pt idx="101">
                  <c:v>38674</c:v>
                </c:pt>
                <c:pt idx="102">
                  <c:v>38677</c:v>
                </c:pt>
                <c:pt idx="103">
                  <c:v>38678</c:v>
                </c:pt>
                <c:pt idx="104">
                  <c:v>38679</c:v>
                </c:pt>
                <c:pt idx="105">
                  <c:v>38681</c:v>
                </c:pt>
                <c:pt idx="106">
                  <c:v>38684</c:v>
                </c:pt>
                <c:pt idx="107">
                  <c:v>38685</c:v>
                </c:pt>
                <c:pt idx="108">
                  <c:v>38686</c:v>
                </c:pt>
                <c:pt idx="109">
                  <c:v>38687</c:v>
                </c:pt>
                <c:pt idx="110">
                  <c:v>38688</c:v>
                </c:pt>
                <c:pt idx="111">
                  <c:v>38691</c:v>
                </c:pt>
                <c:pt idx="112">
                  <c:v>38692</c:v>
                </c:pt>
                <c:pt idx="113">
                  <c:v>38693</c:v>
                </c:pt>
                <c:pt idx="114">
                  <c:v>38694</c:v>
                </c:pt>
                <c:pt idx="115">
                  <c:v>38695</c:v>
                </c:pt>
                <c:pt idx="116">
                  <c:v>38698</c:v>
                </c:pt>
                <c:pt idx="117">
                  <c:v>38699</c:v>
                </c:pt>
                <c:pt idx="118">
                  <c:v>38700</c:v>
                </c:pt>
                <c:pt idx="119">
                  <c:v>38701</c:v>
                </c:pt>
                <c:pt idx="120">
                  <c:v>38702</c:v>
                </c:pt>
                <c:pt idx="121">
                  <c:v>38705</c:v>
                </c:pt>
                <c:pt idx="122">
                  <c:v>38706</c:v>
                </c:pt>
                <c:pt idx="123">
                  <c:v>38707</c:v>
                </c:pt>
                <c:pt idx="124">
                  <c:v>38708</c:v>
                </c:pt>
                <c:pt idx="125">
                  <c:v>38709</c:v>
                </c:pt>
                <c:pt idx="126">
                  <c:v>38713</c:v>
                </c:pt>
                <c:pt idx="127">
                  <c:v>38714</c:v>
                </c:pt>
                <c:pt idx="128">
                  <c:v>38715</c:v>
                </c:pt>
                <c:pt idx="129">
                  <c:v>38716</c:v>
                </c:pt>
                <c:pt idx="130">
                  <c:v>38720</c:v>
                </c:pt>
                <c:pt idx="131">
                  <c:v>38721</c:v>
                </c:pt>
                <c:pt idx="132">
                  <c:v>38722</c:v>
                </c:pt>
                <c:pt idx="133">
                  <c:v>38723</c:v>
                </c:pt>
                <c:pt idx="134">
                  <c:v>38726</c:v>
                </c:pt>
                <c:pt idx="135">
                  <c:v>38727</c:v>
                </c:pt>
                <c:pt idx="136">
                  <c:v>38728</c:v>
                </c:pt>
                <c:pt idx="137">
                  <c:v>38729</c:v>
                </c:pt>
                <c:pt idx="138">
                  <c:v>38730</c:v>
                </c:pt>
                <c:pt idx="139">
                  <c:v>38734</c:v>
                </c:pt>
                <c:pt idx="140">
                  <c:v>38735</c:v>
                </c:pt>
                <c:pt idx="141">
                  <c:v>38736</c:v>
                </c:pt>
                <c:pt idx="142">
                  <c:v>38737</c:v>
                </c:pt>
                <c:pt idx="143">
                  <c:v>38740</c:v>
                </c:pt>
                <c:pt idx="144">
                  <c:v>38741</c:v>
                </c:pt>
                <c:pt idx="145">
                  <c:v>38742</c:v>
                </c:pt>
                <c:pt idx="146">
                  <c:v>38743</c:v>
                </c:pt>
                <c:pt idx="147">
                  <c:v>38744</c:v>
                </c:pt>
                <c:pt idx="148">
                  <c:v>38747</c:v>
                </c:pt>
                <c:pt idx="149">
                  <c:v>38748</c:v>
                </c:pt>
                <c:pt idx="150">
                  <c:v>38749</c:v>
                </c:pt>
                <c:pt idx="151">
                  <c:v>38750</c:v>
                </c:pt>
                <c:pt idx="152">
                  <c:v>38751</c:v>
                </c:pt>
                <c:pt idx="153">
                  <c:v>38754</c:v>
                </c:pt>
                <c:pt idx="154">
                  <c:v>38755</c:v>
                </c:pt>
                <c:pt idx="155">
                  <c:v>38756</c:v>
                </c:pt>
                <c:pt idx="156">
                  <c:v>38757</c:v>
                </c:pt>
                <c:pt idx="157">
                  <c:v>38758</c:v>
                </c:pt>
                <c:pt idx="158">
                  <c:v>38761</c:v>
                </c:pt>
                <c:pt idx="159">
                  <c:v>38762</c:v>
                </c:pt>
                <c:pt idx="160">
                  <c:v>38763</c:v>
                </c:pt>
                <c:pt idx="161">
                  <c:v>38764</c:v>
                </c:pt>
                <c:pt idx="162">
                  <c:v>38765</c:v>
                </c:pt>
                <c:pt idx="163">
                  <c:v>38769</c:v>
                </c:pt>
                <c:pt idx="164">
                  <c:v>38770</c:v>
                </c:pt>
                <c:pt idx="165">
                  <c:v>38771</c:v>
                </c:pt>
                <c:pt idx="166">
                  <c:v>38772</c:v>
                </c:pt>
                <c:pt idx="167">
                  <c:v>38775</c:v>
                </c:pt>
                <c:pt idx="168">
                  <c:v>38776</c:v>
                </c:pt>
                <c:pt idx="169">
                  <c:v>38777</c:v>
                </c:pt>
                <c:pt idx="170">
                  <c:v>38778</c:v>
                </c:pt>
                <c:pt idx="171">
                  <c:v>38779</c:v>
                </c:pt>
                <c:pt idx="172">
                  <c:v>38782</c:v>
                </c:pt>
                <c:pt idx="173">
                  <c:v>38783</c:v>
                </c:pt>
                <c:pt idx="174">
                  <c:v>38784</c:v>
                </c:pt>
                <c:pt idx="175">
                  <c:v>38785</c:v>
                </c:pt>
                <c:pt idx="176">
                  <c:v>38786</c:v>
                </c:pt>
                <c:pt idx="177">
                  <c:v>38789</c:v>
                </c:pt>
                <c:pt idx="178">
                  <c:v>38790</c:v>
                </c:pt>
                <c:pt idx="179">
                  <c:v>38791</c:v>
                </c:pt>
                <c:pt idx="180">
                  <c:v>38792</c:v>
                </c:pt>
                <c:pt idx="181">
                  <c:v>38793</c:v>
                </c:pt>
                <c:pt idx="182">
                  <c:v>38796</c:v>
                </c:pt>
                <c:pt idx="183">
                  <c:v>38797</c:v>
                </c:pt>
                <c:pt idx="184">
                  <c:v>38798</c:v>
                </c:pt>
                <c:pt idx="185">
                  <c:v>38799</c:v>
                </c:pt>
                <c:pt idx="186">
                  <c:v>38800</c:v>
                </c:pt>
                <c:pt idx="187">
                  <c:v>38803</c:v>
                </c:pt>
                <c:pt idx="188">
                  <c:v>38804</c:v>
                </c:pt>
                <c:pt idx="189">
                  <c:v>38805</c:v>
                </c:pt>
                <c:pt idx="190">
                  <c:v>38806</c:v>
                </c:pt>
                <c:pt idx="191">
                  <c:v>38807</c:v>
                </c:pt>
                <c:pt idx="192">
                  <c:v>38810</c:v>
                </c:pt>
                <c:pt idx="193">
                  <c:v>38811</c:v>
                </c:pt>
                <c:pt idx="194">
                  <c:v>38812</c:v>
                </c:pt>
                <c:pt idx="195">
                  <c:v>38813</c:v>
                </c:pt>
                <c:pt idx="196">
                  <c:v>38814</c:v>
                </c:pt>
                <c:pt idx="197">
                  <c:v>38817</c:v>
                </c:pt>
                <c:pt idx="198">
                  <c:v>38818</c:v>
                </c:pt>
                <c:pt idx="199">
                  <c:v>38819</c:v>
                </c:pt>
                <c:pt idx="200">
                  <c:v>38820</c:v>
                </c:pt>
                <c:pt idx="201">
                  <c:v>38824</c:v>
                </c:pt>
                <c:pt idx="202">
                  <c:v>38825</c:v>
                </c:pt>
                <c:pt idx="203">
                  <c:v>38826</c:v>
                </c:pt>
                <c:pt idx="204">
                  <c:v>38827</c:v>
                </c:pt>
                <c:pt idx="205">
                  <c:v>38828</c:v>
                </c:pt>
                <c:pt idx="206">
                  <c:v>38831</c:v>
                </c:pt>
                <c:pt idx="207">
                  <c:v>38832</c:v>
                </c:pt>
                <c:pt idx="208">
                  <c:v>38833</c:v>
                </c:pt>
                <c:pt idx="209">
                  <c:v>38834</c:v>
                </c:pt>
                <c:pt idx="210">
                  <c:v>38835</c:v>
                </c:pt>
                <c:pt idx="211">
                  <c:v>38838</c:v>
                </c:pt>
                <c:pt idx="212">
                  <c:v>38839</c:v>
                </c:pt>
                <c:pt idx="213">
                  <c:v>38840</c:v>
                </c:pt>
                <c:pt idx="214">
                  <c:v>38841</c:v>
                </c:pt>
                <c:pt idx="215">
                  <c:v>38842</c:v>
                </c:pt>
                <c:pt idx="216">
                  <c:v>38845</c:v>
                </c:pt>
                <c:pt idx="217">
                  <c:v>38846</c:v>
                </c:pt>
                <c:pt idx="218">
                  <c:v>38847</c:v>
                </c:pt>
                <c:pt idx="219">
                  <c:v>38848</c:v>
                </c:pt>
                <c:pt idx="220">
                  <c:v>38849</c:v>
                </c:pt>
                <c:pt idx="221">
                  <c:v>38852</c:v>
                </c:pt>
                <c:pt idx="222">
                  <c:v>38853</c:v>
                </c:pt>
                <c:pt idx="223">
                  <c:v>38854</c:v>
                </c:pt>
                <c:pt idx="224">
                  <c:v>38855</c:v>
                </c:pt>
                <c:pt idx="225">
                  <c:v>38856</c:v>
                </c:pt>
                <c:pt idx="226">
                  <c:v>38859</c:v>
                </c:pt>
                <c:pt idx="227">
                  <c:v>38860</c:v>
                </c:pt>
                <c:pt idx="228">
                  <c:v>38861</c:v>
                </c:pt>
                <c:pt idx="229">
                  <c:v>38862</c:v>
                </c:pt>
                <c:pt idx="230">
                  <c:v>38863</c:v>
                </c:pt>
                <c:pt idx="231">
                  <c:v>38867</c:v>
                </c:pt>
                <c:pt idx="232">
                  <c:v>38868</c:v>
                </c:pt>
                <c:pt idx="233">
                  <c:v>38869</c:v>
                </c:pt>
                <c:pt idx="234">
                  <c:v>38870</c:v>
                </c:pt>
                <c:pt idx="235">
                  <c:v>38873</c:v>
                </c:pt>
                <c:pt idx="236">
                  <c:v>38874</c:v>
                </c:pt>
                <c:pt idx="237">
                  <c:v>38875</c:v>
                </c:pt>
                <c:pt idx="238">
                  <c:v>38876</c:v>
                </c:pt>
                <c:pt idx="239">
                  <c:v>38877</c:v>
                </c:pt>
                <c:pt idx="240">
                  <c:v>38880</c:v>
                </c:pt>
                <c:pt idx="241">
                  <c:v>38881</c:v>
                </c:pt>
                <c:pt idx="242">
                  <c:v>38882</c:v>
                </c:pt>
                <c:pt idx="243">
                  <c:v>38883</c:v>
                </c:pt>
                <c:pt idx="244">
                  <c:v>38884</c:v>
                </c:pt>
                <c:pt idx="245">
                  <c:v>38887</c:v>
                </c:pt>
                <c:pt idx="246">
                  <c:v>38888</c:v>
                </c:pt>
                <c:pt idx="247">
                  <c:v>38889</c:v>
                </c:pt>
                <c:pt idx="248">
                  <c:v>38890</c:v>
                </c:pt>
                <c:pt idx="249">
                  <c:v>38891</c:v>
                </c:pt>
                <c:pt idx="250">
                  <c:v>38894</c:v>
                </c:pt>
                <c:pt idx="251">
                  <c:v>38895</c:v>
                </c:pt>
              </c:strCache>
            </c:strRef>
          </c:cat>
          <c:val>
            <c:numRef>
              <c:f>[0]!Close</c:f>
              <c:numCache>
                <c:ptCount val="252"/>
                <c:pt idx="0">
                  <c:v>57.9</c:v>
                </c:pt>
                <c:pt idx="1">
                  <c:v>57.27</c:v>
                </c:pt>
                <c:pt idx="2">
                  <c:v>56.32</c:v>
                </c:pt>
                <c:pt idx="3">
                  <c:v>57.14</c:v>
                </c:pt>
                <c:pt idx="4">
                  <c:v>58.93</c:v>
                </c:pt>
                <c:pt idx="5">
                  <c:v>57.92</c:v>
                </c:pt>
                <c:pt idx="6">
                  <c:v>58.32</c:v>
                </c:pt>
                <c:pt idx="7">
                  <c:v>58.21</c:v>
                </c:pt>
                <c:pt idx="8">
                  <c:v>58.77</c:v>
                </c:pt>
                <c:pt idx="9">
                  <c:v>58.69</c:v>
                </c:pt>
                <c:pt idx="10">
                  <c:v>58.56</c:v>
                </c:pt>
                <c:pt idx="11">
                  <c:v>57.41</c:v>
                </c:pt>
                <c:pt idx="12">
                  <c:v>56.99</c:v>
                </c:pt>
                <c:pt idx="13">
                  <c:v>56.98</c:v>
                </c:pt>
                <c:pt idx="14">
                  <c:v>57.6</c:v>
                </c:pt>
                <c:pt idx="15">
                  <c:v>57.81</c:v>
                </c:pt>
                <c:pt idx="16">
                  <c:v>56.73</c:v>
                </c:pt>
                <c:pt idx="17">
                  <c:v>58.3</c:v>
                </c:pt>
                <c:pt idx="18">
                  <c:v>58.74</c:v>
                </c:pt>
                <c:pt idx="19">
                  <c:v>58.4</c:v>
                </c:pt>
                <c:pt idx="20">
                  <c:v>58.4</c:v>
                </c:pt>
                <c:pt idx="21">
                  <c:v>58.79</c:v>
                </c:pt>
                <c:pt idx="22">
                  <c:v>57.57</c:v>
                </c:pt>
                <c:pt idx="23">
                  <c:v>58.04</c:v>
                </c:pt>
                <c:pt idx="24">
                  <c:v>58.61</c:v>
                </c:pt>
                <c:pt idx="25">
                  <c:v>57.81</c:v>
                </c:pt>
                <c:pt idx="26">
                  <c:v>57.34</c:v>
                </c:pt>
                <c:pt idx="27">
                  <c:v>56.92</c:v>
                </c:pt>
                <c:pt idx="28">
                  <c:v>57.67</c:v>
                </c:pt>
                <c:pt idx="29">
                  <c:v>58.27</c:v>
                </c:pt>
                <c:pt idx="30">
                  <c:v>58.98</c:v>
                </c:pt>
                <c:pt idx="31">
                  <c:v>60.02</c:v>
                </c:pt>
                <c:pt idx="32">
                  <c:v>60.12</c:v>
                </c:pt>
                <c:pt idx="33">
                  <c:v>59.5</c:v>
                </c:pt>
                <c:pt idx="34">
                  <c:v>58.17</c:v>
                </c:pt>
                <c:pt idx="35">
                  <c:v>57.29</c:v>
                </c:pt>
                <c:pt idx="36">
                  <c:v>57.22</c:v>
                </c:pt>
                <c:pt idx="37">
                  <c:v>57.92</c:v>
                </c:pt>
                <c:pt idx="38">
                  <c:v>58.17</c:v>
                </c:pt>
                <c:pt idx="39">
                  <c:v>58.1</c:v>
                </c:pt>
                <c:pt idx="40">
                  <c:v>57.98</c:v>
                </c:pt>
                <c:pt idx="41">
                  <c:v>58.28</c:v>
                </c:pt>
                <c:pt idx="42">
                  <c:v>57.52</c:v>
                </c:pt>
                <c:pt idx="43">
                  <c:v>57.53</c:v>
                </c:pt>
                <c:pt idx="44">
                  <c:v>57.71</c:v>
                </c:pt>
                <c:pt idx="45">
                  <c:v>58.98</c:v>
                </c:pt>
                <c:pt idx="46">
                  <c:v>60.74</c:v>
                </c:pt>
                <c:pt idx="47">
                  <c:v>59.75</c:v>
                </c:pt>
                <c:pt idx="48">
                  <c:v>60.13</c:v>
                </c:pt>
                <c:pt idx="49">
                  <c:v>60.52</c:v>
                </c:pt>
                <c:pt idx="50">
                  <c:v>60.36</c:v>
                </c:pt>
                <c:pt idx="51">
                  <c:v>62.23</c:v>
                </c:pt>
                <c:pt idx="52">
                  <c:v>61.56</c:v>
                </c:pt>
                <c:pt idx="53">
                  <c:v>60.92</c:v>
                </c:pt>
                <c:pt idx="54">
                  <c:v>61.51</c:v>
                </c:pt>
                <c:pt idx="55">
                  <c:v>61.5</c:v>
                </c:pt>
                <c:pt idx="56">
                  <c:v>62.73</c:v>
                </c:pt>
                <c:pt idx="57">
                  <c:v>63.64</c:v>
                </c:pt>
                <c:pt idx="58">
                  <c:v>63.54</c:v>
                </c:pt>
                <c:pt idx="59">
                  <c:v>63.98</c:v>
                </c:pt>
                <c:pt idx="60">
                  <c:v>63.99</c:v>
                </c:pt>
                <c:pt idx="61">
                  <c:v>62.85</c:v>
                </c:pt>
                <c:pt idx="62">
                  <c:v>63.61</c:v>
                </c:pt>
                <c:pt idx="63">
                  <c:v>63.63</c:v>
                </c:pt>
                <c:pt idx="64">
                  <c:v>63.71</c:v>
                </c:pt>
                <c:pt idx="65">
                  <c:v>63.81</c:v>
                </c:pt>
                <c:pt idx="66">
                  <c:v>62.57</c:v>
                </c:pt>
                <c:pt idx="67">
                  <c:v>61.53</c:v>
                </c:pt>
                <c:pt idx="68">
                  <c:v>59.62</c:v>
                </c:pt>
                <c:pt idx="69">
                  <c:v>58.05</c:v>
                </c:pt>
                <c:pt idx="70">
                  <c:v>57.67</c:v>
                </c:pt>
                <c:pt idx="71">
                  <c:v>58.69</c:v>
                </c:pt>
                <c:pt idx="72">
                  <c:v>57.61</c:v>
                </c:pt>
                <c:pt idx="73">
                  <c:v>58.49</c:v>
                </c:pt>
                <c:pt idx="74">
                  <c:v>58.04</c:v>
                </c:pt>
                <c:pt idx="75">
                  <c:v>57.27</c:v>
                </c:pt>
                <c:pt idx="76">
                  <c:v>57.74</c:v>
                </c:pt>
                <c:pt idx="77">
                  <c:v>57.96</c:v>
                </c:pt>
                <c:pt idx="78">
                  <c:v>55.44</c:v>
                </c:pt>
                <c:pt idx="79">
                  <c:v>56.3</c:v>
                </c:pt>
                <c:pt idx="80">
                  <c:v>54.36</c:v>
                </c:pt>
                <c:pt idx="81">
                  <c:v>54.52</c:v>
                </c:pt>
                <c:pt idx="82">
                  <c:v>55.98</c:v>
                </c:pt>
                <c:pt idx="83">
                  <c:v>56.33</c:v>
                </c:pt>
                <c:pt idx="84">
                  <c:v>55.34</c:v>
                </c:pt>
                <c:pt idx="85">
                  <c:v>54.75</c:v>
                </c:pt>
                <c:pt idx="86">
                  <c:v>55.45</c:v>
                </c:pt>
                <c:pt idx="87">
                  <c:v>55.28</c:v>
                </c:pt>
                <c:pt idx="88">
                  <c:v>55.54</c:v>
                </c:pt>
                <c:pt idx="89">
                  <c:v>56.5</c:v>
                </c:pt>
                <c:pt idx="90">
                  <c:v>57.67</c:v>
                </c:pt>
                <c:pt idx="91">
                  <c:v>57.01</c:v>
                </c:pt>
                <c:pt idx="92">
                  <c:v>56.23</c:v>
                </c:pt>
                <c:pt idx="93">
                  <c:v>56.78</c:v>
                </c:pt>
                <c:pt idx="94">
                  <c:v>56.91</c:v>
                </c:pt>
                <c:pt idx="95">
                  <c:v>55.87</c:v>
                </c:pt>
                <c:pt idx="96">
                  <c:v>55.94</c:v>
                </c:pt>
                <c:pt idx="97">
                  <c:v>56.07</c:v>
                </c:pt>
                <c:pt idx="98">
                  <c:v>55.85</c:v>
                </c:pt>
                <c:pt idx="99">
                  <c:v>56.59</c:v>
                </c:pt>
                <c:pt idx="100">
                  <c:v>56.79</c:v>
                </c:pt>
                <c:pt idx="101">
                  <c:v>57.65</c:v>
                </c:pt>
                <c:pt idx="102">
                  <c:v>58.76</c:v>
                </c:pt>
                <c:pt idx="103">
                  <c:v>59.05</c:v>
                </c:pt>
                <c:pt idx="104">
                  <c:v>59.26</c:v>
                </c:pt>
                <c:pt idx="105">
                  <c:v>59.49</c:v>
                </c:pt>
                <c:pt idx="106">
                  <c:v>58.14</c:v>
                </c:pt>
                <c:pt idx="107">
                  <c:v>57.74</c:v>
                </c:pt>
                <c:pt idx="108">
                  <c:v>57.43</c:v>
                </c:pt>
                <c:pt idx="109">
                  <c:v>58.74</c:v>
                </c:pt>
                <c:pt idx="110">
                  <c:v>58.46</c:v>
                </c:pt>
                <c:pt idx="111">
                  <c:v>58.9</c:v>
                </c:pt>
                <c:pt idx="112">
                  <c:v>59.08</c:v>
                </c:pt>
                <c:pt idx="113">
                  <c:v>58.41</c:v>
                </c:pt>
                <c:pt idx="114">
                  <c:v>58.81</c:v>
                </c:pt>
                <c:pt idx="115">
                  <c:v>57.9</c:v>
                </c:pt>
                <c:pt idx="116">
                  <c:v>58.26</c:v>
                </c:pt>
                <c:pt idx="117">
                  <c:v>58.45</c:v>
                </c:pt>
                <c:pt idx="118">
                  <c:v>59.25</c:v>
                </c:pt>
                <c:pt idx="119">
                  <c:v>58.88</c:v>
                </c:pt>
                <c:pt idx="120">
                  <c:v>57.46</c:v>
                </c:pt>
                <c:pt idx="121">
                  <c:v>57.11</c:v>
                </c:pt>
                <c:pt idx="122">
                  <c:v>57.34</c:v>
                </c:pt>
                <c:pt idx="123">
                  <c:v>57.01</c:v>
                </c:pt>
                <c:pt idx="124">
                  <c:v>56.51</c:v>
                </c:pt>
                <c:pt idx="125">
                  <c:v>56.51</c:v>
                </c:pt>
                <c:pt idx="126">
                  <c:v>55.3</c:v>
                </c:pt>
                <c:pt idx="127">
                  <c:v>55.67</c:v>
                </c:pt>
                <c:pt idx="128">
                  <c:v>55.66</c:v>
                </c:pt>
                <c:pt idx="129">
                  <c:v>55.59</c:v>
                </c:pt>
                <c:pt idx="130">
                  <c:v>57.87</c:v>
                </c:pt>
                <c:pt idx="131">
                  <c:v>57.97</c:v>
                </c:pt>
                <c:pt idx="132">
                  <c:v>57.68</c:v>
                </c:pt>
                <c:pt idx="133">
                  <c:v>58.82</c:v>
                </c:pt>
                <c:pt idx="134">
                  <c:v>58.79</c:v>
                </c:pt>
                <c:pt idx="135">
                  <c:v>59.25</c:v>
                </c:pt>
                <c:pt idx="136">
                  <c:v>59.65</c:v>
                </c:pt>
                <c:pt idx="137">
                  <c:v>59.03</c:v>
                </c:pt>
                <c:pt idx="138">
                  <c:v>60.34</c:v>
                </c:pt>
                <c:pt idx="139">
                  <c:v>60.91</c:v>
                </c:pt>
                <c:pt idx="140">
                  <c:v>60.06</c:v>
                </c:pt>
                <c:pt idx="141">
                  <c:v>60.87</c:v>
                </c:pt>
                <c:pt idx="142">
                  <c:v>59.91</c:v>
                </c:pt>
                <c:pt idx="143">
                  <c:v>60.57</c:v>
                </c:pt>
                <c:pt idx="144">
                  <c:v>60.33</c:v>
                </c:pt>
                <c:pt idx="145">
                  <c:v>59.59</c:v>
                </c:pt>
                <c:pt idx="146">
                  <c:v>59.33</c:v>
                </c:pt>
                <c:pt idx="147">
                  <c:v>60.66</c:v>
                </c:pt>
                <c:pt idx="148">
                  <c:v>62.46</c:v>
                </c:pt>
                <c:pt idx="149">
                  <c:v>62.11</c:v>
                </c:pt>
                <c:pt idx="150">
                  <c:v>61.31</c:v>
                </c:pt>
                <c:pt idx="151">
                  <c:v>61.31</c:v>
                </c:pt>
                <c:pt idx="152">
                  <c:v>60.76</c:v>
                </c:pt>
                <c:pt idx="153">
                  <c:v>61.33</c:v>
                </c:pt>
                <c:pt idx="154">
                  <c:v>59.93</c:v>
                </c:pt>
                <c:pt idx="155">
                  <c:v>60.09</c:v>
                </c:pt>
                <c:pt idx="156">
                  <c:v>59.62</c:v>
                </c:pt>
                <c:pt idx="157">
                  <c:v>59.13</c:v>
                </c:pt>
                <c:pt idx="158">
                  <c:v>59.3</c:v>
                </c:pt>
                <c:pt idx="159">
                  <c:v>59.25</c:v>
                </c:pt>
                <c:pt idx="160">
                  <c:v>59.46</c:v>
                </c:pt>
                <c:pt idx="161">
                  <c:v>59.95</c:v>
                </c:pt>
                <c:pt idx="162">
                  <c:v>60.25</c:v>
                </c:pt>
                <c:pt idx="163">
                  <c:v>60.46</c:v>
                </c:pt>
                <c:pt idx="164">
                  <c:v>59.96</c:v>
                </c:pt>
                <c:pt idx="165">
                  <c:v>59.53</c:v>
                </c:pt>
                <c:pt idx="166">
                  <c:v>60.12</c:v>
                </c:pt>
                <c:pt idx="167">
                  <c:v>59.62</c:v>
                </c:pt>
                <c:pt idx="168">
                  <c:v>59.07</c:v>
                </c:pt>
                <c:pt idx="169">
                  <c:v>60.04</c:v>
                </c:pt>
                <c:pt idx="170">
                  <c:v>60.55</c:v>
                </c:pt>
                <c:pt idx="171">
                  <c:v>60.67</c:v>
                </c:pt>
                <c:pt idx="172">
                  <c:v>59.68</c:v>
                </c:pt>
                <c:pt idx="173">
                  <c:v>59.55</c:v>
                </c:pt>
                <c:pt idx="174">
                  <c:v>59.41</c:v>
                </c:pt>
                <c:pt idx="175">
                  <c:v>58.63</c:v>
                </c:pt>
                <c:pt idx="176">
                  <c:v>58.88</c:v>
                </c:pt>
                <c:pt idx="177">
                  <c:v>59.34</c:v>
                </c:pt>
                <c:pt idx="178">
                  <c:v>60.51</c:v>
                </c:pt>
                <c:pt idx="179">
                  <c:v>60.71</c:v>
                </c:pt>
                <c:pt idx="180">
                  <c:v>61.33</c:v>
                </c:pt>
                <c:pt idx="181">
                  <c:v>60.74</c:v>
                </c:pt>
                <c:pt idx="182">
                  <c:v>60.36</c:v>
                </c:pt>
                <c:pt idx="183">
                  <c:v>60.42</c:v>
                </c:pt>
                <c:pt idx="184">
                  <c:v>60.74</c:v>
                </c:pt>
                <c:pt idx="185">
                  <c:v>60.94</c:v>
                </c:pt>
                <c:pt idx="186">
                  <c:v>60.86</c:v>
                </c:pt>
                <c:pt idx="187">
                  <c:v>60.98</c:v>
                </c:pt>
                <c:pt idx="188">
                  <c:v>60.64</c:v>
                </c:pt>
                <c:pt idx="189">
                  <c:v>60.97</c:v>
                </c:pt>
                <c:pt idx="190">
                  <c:v>60.81</c:v>
                </c:pt>
                <c:pt idx="191">
                  <c:v>60.56</c:v>
                </c:pt>
                <c:pt idx="192">
                  <c:v>60.72</c:v>
                </c:pt>
                <c:pt idx="193">
                  <c:v>61.44</c:v>
                </c:pt>
                <c:pt idx="194">
                  <c:v>61.85</c:v>
                </c:pt>
                <c:pt idx="195">
                  <c:v>61.78</c:v>
                </c:pt>
                <c:pt idx="196">
                  <c:v>61.02</c:v>
                </c:pt>
                <c:pt idx="197">
                  <c:v>61.63</c:v>
                </c:pt>
                <c:pt idx="198">
                  <c:v>61.69</c:v>
                </c:pt>
                <c:pt idx="199">
                  <c:v>61.15</c:v>
                </c:pt>
                <c:pt idx="200">
                  <c:v>61.25</c:v>
                </c:pt>
                <c:pt idx="201">
                  <c:v>61.74</c:v>
                </c:pt>
                <c:pt idx="202">
                  <c:v>63.22</c:v>
                </c:pt>
                <c:pt idx="203">
                  <c:v>63.98</c:v>
                </c:pt>
                <c:pt idx="204">
                  <c:v>63.6</c:v>
                </c:pt>
                <c:pt idx="205">
                  <c:v>64.67</c:v>
                </c:pt>
                <c:pt idx="206">
                  <c:v>64.09</c:v>
                </c:pt>
                <c:pt idx="207">
                  <c:v>63.63</c:v>
                </c:pt>
                <c:pt idx="208">
                  <c:v>62.78</c:v>
                </c:pt>
                <c:pt idx="209">
                  <c:v>62.11</c:v>
                </c:pt>
                <c:pt idx="210">
                  <c:v>62.76</c:v>
                </c:pt>
                <c:pt idx="211">
                  <c:v>63.1</c:v>
                </c:pt>
                <c:pt idx="212">
                  <c:v>64.35</c:v>
                </c:pt>
                <c:pt idx="213">
                  <c:v>63.45</c:v>
                </c:pt>
                <c:pt idx="214">
                  <c:v>62.99</c:v>
                </c:pt>
                <c:pt idx="215">
                  <c:v>63.68</c:v>
                </c:pt>
                <c:pt idx="216">
                  <c:v>63.39</c:v>
                </c:pt>
                <c:pt idx="217">
                  <c:v>63.62</c:v>
                </c:pt>
                <c:pt idx="218">
                  <c:v>63.88</c:v>
                </c:pt>
                <c:pt idx="219">
                  <c:v>63.46</c:v>
                </c:pt>
                <c:pt idx="220">
                  <c:v>62.24</c:v>
                </c:pt>
                <c:pt idx="221">
                  <c:v>62</c:v>
                </c:pt>
                <c:pt idx="222">
                  <c:v>61.96</c:v>
                </c:pt>
                <c:pt idx="223">
                  <c:v>60.18</c:v>
                </c:pt>
                <c:pt idx="224">
                  <c:v>59.89</c:v>
                </c:pt>
                <c:pt idx="225">
                  <c:v>60.45</c:v>
                </c:pt>
                <c:pt idx="226">
                  <c:v>60.78</c:v>
                </c:pt>
                <c:pt idx="227">
                  <c:v>60.39</c:v>
                </c:pt>
                <c:pt idx="228">
                  <c:v>60.1</c:v>
                </c:pt>
                <c:pt idx="229">
                  <c:v>61.52</c:v>
                </c:pt>
                <c:pt idx="230">
                  <c:v>61.58</c:v>
                </c:pt>
                <c:pt idx="231">
                  <c:v>60.2</c:v>
                </c:pt>
                <c:pt idx="232">
                  <c:v>60.91</c:v>
                </c:pt>
                <c:pt idx="233">
                  <c:v>61.11</c:v>
                </c:pt>
                <c:pt idx="234">
                  <c:v>61.65</c:v>
                </c:pt>
                <c:pt idx="235">
                  <c:v>60.05</c:v>
                </c:pt>
                <c:pt idx="236">
                  <c:v>60.4</c:v>
                </c:pt>
                <c:pt idx="237">
                  <c:v>58.82</c:v>
                </c:pt>
                <c:pt idx="238">
                  <c:v>59.57</c:v>
                </c:pt>
                <c:pt idx="239">
                  <c:v>58.8</c:v>
                </c:pt>
                <c:pt idx="240">
                  <c:v>58.24</c:v>
                </c:pt>
                <c:pt idx="241">
                  <c:v>56.65</c:v>
                </c:pt>
                <c:pt idx="242">
                  <c:v>57.8</c:v>
                </c:pt>
                <c:pt idx="243">
                  <c:v>59.12</c:v>
                </c:pt>
                <c:pt idx="244">
                  <c:v>58.8</c:v>
                </c:pt>
                <c:pt idx="245">
                  <c:v>57.39</c:v>
                </c:pt>
                <c:pt idx="246">
                  <c:v>57.39</c:v>
                </c:pt>
                <c:pt idx="247">
                  <c:v>58.06</c:v>
                </c:pt>
                <c:pt idx="248">
                  <c:v>57.97</c:v>
                </c:pt>
                <c:pt idx="249">
                  <c:v>58.1</c:v>
                </c:pt>
                <c:pt idx="250">
                  <c:v>58.82</c:v>
                </c:pt>
                <c:pt idx="251">
                  <c:v>59.65</c:v>
                </c:pt>
              </c:numCache>
            </c:numRef>
          </c:val>
          <c:smooth val="0"/>
        </c:ser>
        <c:marker val="1"/>
        <c:axId val="24968084"/>
        <c:axId val="23386165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</c:f>
              <c:strCache>
                <c:ptCount val="252"/>
                <c:pt idx="0">
                  <c:v>38531</c:v>
                </c:pt>
                <c:pt idx="1">
                  <c:v>38532</c:v>
                </c:pt>
                <c:pt idx="2">
                  <c:v>38533</c:v>
                </c:pt>
                <c:pt idx="3">
                  <c:v>38534</c:v>
                </c:pt>
                <c:pt idx="4">
                  <c:v>38538</c:v>
                </c:pt>
                <c:pt idx="5">
                  <c:v>38539</c:v>
                </c:pt>
                <c:pt idx="6">
                  <c:v>38540</c:v>
                </c:pt>
                <c:pt idx="7">
                  <c:v>38541</c:v>
                </c:pt>
                <c:pt idx="8">
                  <c:v>38544</c:v>
                </c:pt>
                <c:pt idx="9">
                  <c:v>38545</c:v>
                </c:pt>
                <c:pt idx="10">
                  <c:v>38546</c:v>
                </c:pt>
                <c:pt idx="11">
                  <c:v>38547</c:v>
                </c:pt>
                <c:pt idx="12">
                  <c:v>38548</c:v>
                </c:pt>
                <c:pt idx="13">
                  <c:v>38551</c:v>
                </c:pt>
                <c:pt idx="14">
                  <c:v>38552</c:v>
                </c:pt>
                <c:pt idx="15">
                  <c:v>38553</c:v>
                </c:pt>
                <c:pt idx="16">
                  <c:v>38554</c:v>
                </c:pt>
                <c:pt idx="17">
                  <c:v>38555</c:v>
                </c:pt>
                <c:pt idx="18">
                  <c:v>38558</c:v>
                </c:pt>
                <c:pt idx="19">
                  <c:v>38559</c:v>
                </c:pt>
                <c:pt idx="20">
                  <c:v>38560</c:v>
                </c:pt>
                <c:pt idx="21">
                  <c:v>38561</c:v>
                </c:pt>
                <c:pt idx="22">
                  <c:v>38562</c:v>
                </c:pt>
                <c:pt idx="23">
                  <c:v>38565</c:v>
                </c:pt>
                <c:pt idx="24">
                  <c:v>38566</c:v>
                </c:pt>
                <c:pt idx="25">
                  <c:v>38567</c:v>
                </c:pt>
                <c:pt idx="26">
                  <c:v>38568</c:v>
                </c:pt>
                <c:pt idx="27">
                  <c:v>38569</c:v>
                </c:pt>
                <c:pt idx="28">
                  <c:v>38572</c:v>
                </c:pt>
                <c:pt idx="29">
                  <c:v>38573</c:v>
                </c:pt>
                <c:pt idx="30">
                  <c:v>38574</c:v>
                </c:pt>
                <c:pt idx="31">
                  <c:v>38575</c:v>
                </c:pt>
                <c:pt idx="32">
                  <c:v>38576</c:v>
                </c:pt>
                <c:pt idx="33">
                  <c:v>38579</c:v>
                </c:pt>
                <c:pt idx="34">
                  <c:v>38580</c:v>
                </c:pt>
                <c:pt idx="35">
                  <c:v>38581</c:v>
                </c:pt>
                <c:pt idx="36">
                  <c:v>38582</c:v>
                </c:pt>
                <c:pt idx="37">
                  <c:v>38583</c:v>
                </c:pt>
                <c:pt idx="38">
                  <c:v>38586</c:v>
                </c:pt>
                <c:pt idx="39">
                  <c:v>38587</c:v>
                </c:pt>
                <c:pt idx="40">
                  <c:v>38588</c:v>
                </c:pt>
                <c:pt idx="41">
                  <c:v>38589</c:v>
                </c:pt>
                <c:pt idx="42">
                  <c:v>38590</c:v>
                </c:pt>
                <c:pt idx="43">
                  <c:v>38593</c:v>
                </c:pt>
                <c:pt idx="44">
                  <c:v>38594</c:v>
                </c:pt>
                <c:pt idx="45">
                  <c:v>38595</c:v>
                </c:pt>
                <c:pt idx="46">
                  <c:v>38596</c:v>
                </c:pt>
                <c:pt idx="47">
                  <c:v>38597</c:v>
                </c:pt>
                <c:pt idx="48">
                  <c:v>38601</c:v>
                </c:pt>
                <c:pt idx="49">
                  <c:v>38602</c:v>
                </c:pt>
                <c:pt idx="50">
                  <c:v>38603</c:v>
                </c:pt>
                <c:pt idx="51">
                  <c:v>38604</c:v>
                </c:pt>
                <c:pt idx="52">
                  <c:v>38607</c:v>
                </c:pt>
                <c:pt idx="53">
                  <c:v>38608</c:v>
                </c:pt>
                <c:pt idx="54">
                  <c:v>38609</c:v>
                </c:pt>
                <c:pt idx="55">
                  <c:v>38610</c:v>
                </c:pt>
                <c:pt idx="56">
                  <c:v>38611</c:v>
                </c:pt>
                <c:pt idx="57">
                  <c:v>38614</c:v>
                </c:pt>
                <c:pt idx="58">
                  <c:v>38615</c:v>
                </c:pt>
                <c:pt idx="59">
                  <c:v>38616</c:v>
                </c:pt>
                <c:pt idx="60">
                  <c:v>38617</c:v>
                </c:pt>
                <c:pt idx="61">
                  <c:v>38618</c:v>
                </c:pt>
                <c:pt idx="62">
                  <c:v>38621</c:v>
                </c:pt>
                <c:pt idx="63">
                  <c:v>38622</c:v>
                </c:pt>
                <c:pt idx="64">
                  <c:v>38623</c:v>
                </c:pt>
                <c:pt idx="65">
                  <c:v>38624</c:v>
                </c:pt>
                <c:pt idx="66">
                  <c:v>38625</c:v>
                </c:pt>
                <c:pt idx="67">
                  <c:v>38628</c:v>
                </c:pt>
                <c:pt idx="68">
                  <c:v>38629</c:v>
                </c:pt>
                <c:pt idx="69">
                  <c:v>38630</c:v>
                </c:pt>
                <c:pt idx="70">
                  <c:v>38631</c:v>
                </c:pt>
                <c:pt idx="71">
                  <c:v>38632</c:v>
                </c:pt>
                <c:pt idx="72">
                  <c:v>38635</c:v>
                </c:pt>
                <c:pt idx="73">
                  <c:v>38636</c:v>
                </c:pt>
                <c:pt idx="74">
                  <c:v>38637</c:v>
                </c:pt>
                <c:pt idx="75">
                  <c:v>38638</c:v>
                </c:pt>
                <c:pt idx="76">
                  <c:v>38639</c:v>
                </c:pt>
                <c:pt idx="77">
                  <c:v>38642</c:v>
                </c:pt>
                <c:pt idx="78">
                  <c:v>38643</c:v>
                </c:pt>
                <c:pt idx="79">
                  <c:v>38644</c:v>
                </c:pt>
                <c:pt idx="80">
                  <c:v>38645</c:v>
                </c:pt>
                <c:pt idx="81">
                  <c:v>38646</c:v>
                </c:pt>
                <c:pt idx="82">
                  <c:v>38649</c:v>
                </c:pt>
                <c:pt idx="83">
                  <c:v>38650</c:v>
                </c:pt>
                <c:pt idx="84">
                  <c:v>38651</c:v>
                </c:pt>
                <c:pt idx="85">
                  <c:v>38652</c:v>
                </c:pt>
                <c:pt idx="86">
                  <c:v>38653</c:v>
                </c:pt>
                <c:pt idx="87">
                  <c:v>38656</c:v>
                </c:pt>
                <c:pt idx="88">
                  <c:v>38657</c:v>
                </c:pt>
                <c:pt idx="89">
                  <c:v>38658</c:v>
                </c:pt>
                <c:pt idx="90">
                  <c:v>38659</c:v>
                </c:pt>
                <c:pt idx="91">
                  <c:v>38660</c:v>
                </c:pt>
                <c:pt idx="92">
                  <c:v>38663</c:v>
                </c:pt>
                <c:pt idx="93">
                  <c:v>38664</c:v>
                </c:pt>
                <c:pt idx="94">
                  <c:v>38665</c:v>
                </c:pt>
                <c:pt idx="95">
                  <c:v>38666</c:v>
                </c:pt>
                <c:pt idx="96">
                  <c:v>38667</c:v>
                </c:pt>
                <c:pt idx="97">
                  <c:v>38670</c:v>
                </c:pt>
                <c:pt idx="98">
                  <c:v>38671</c:v>
                </c:pt>
                <c:pt idx="99">
                  <c:v>38672</c:v>
                </c:pt>
                <c:pt idx="100">
                  <c:v>38673</c:v>
                </c:pt>
                <c:pt idx="101">
                  <c:v>38674</c:v>
                </c:pt>
                <c:pt idx="102">
                  <c:v>38677</c:v>
                </c:pt>
                <c:pt idx="103">
                  <c:v>38678</c:v>
                </c:pt>
                <c:pt idx="104">
                  <c:v>38679</c:v>
                </c:pt>
                <c:pt idx="105">
                  <c:v>38681</c:v>
                </c:pt>
                <c:pt idx="106">
                  <c:v>38684</c:v>
                </c:pt>
                <c:pt idx="107">
                  <c:v>38685</c:v>
                </c:pt>
                <c:pt idx="108">
                  <c:v>38686</c:v>
                </c:pt>
                <c:pt idx="109">
                  <c:v>38687</c:v>
                </c:pt>
                <c:pt idx="110">
                  <c:v>38688</c:v>
                </c:pt>
                <c:pt idx="111">
                  <c:v>38691</c:v>
                </c:pt>
                <c:pt idx="112">
                  <c:v>38692</c:v>
                </c:pt>
                <c:pt idx="113">
                  <c:v>38693</c:v>
                </c:pt>
                <c:pt idx="114">
                  <c:v>38694</c:v>
                </c:pt>
                <c:pt idx="115">
                  <c:v>38695</c:v>
                </c:pt>
                <c:pt idx="116">
                  <c:v>38698</c:v>
                </c:pt>
                <c:pt idx="117">
                  <c:v>38699</c:v>
                </c:pt>
                <c:pt idx="118">
                  <c:v>38700</c:v>
                </c:pt>
                <c:pt idx="119">
                  <c:v>38701</c:v>
                </c:pt>
                <c:pt idx="120">
                  <c:v>38702</c:v>
                </c:pt>
                <c:pt idx="121">
                  <c:v>38705</c:v>
                </c:pt>
                <c:pt idx="122">
                  <c:v>38706</c:v>
                </c:pt>
                <c:pt idx="123">
                  <c:v>38707</c:v>
                </c:pt>
                <c:pt idx="124">
                  <c:v>38708</c:v>
                </c:pt>
                <c:pt idx="125">
                  <c:v>38709</c:v>
                </c:pt>
                <c:pt idx="126">
                  <c:v>38713</c:v>
                </c:pt>
                <c:pt idx="127">
                  <c:v>38714</c:v>
                </c:pt>
                <c:pt idx="128">
                  <c:v>38715</c:v>
                </c:pt>
                <c:pt idx="129">
                  <c:v>38716</c:v>
                </c:pt>
                <c:pt idx="130">
                  <c:v>38720</c:v>
                </c:pt>
                <c:pt idx="131">
                  <c:v>38721</c:v>
                </c:pt>
                <c:pt idx="132">
                  <c:v>38722</c:v>
                </c:pt>
                <c:pt idx="133">
                  <c:v>38723</c:v>
                </c:pt>
                <c:pt idx="134">
                  <c:v>38726</c:v>
                </c:pt>
                <c:pt idx="135">
                  <c:v>38727</c:v>
                </c:pt>
                <c:pt idx="136">
                  <c:v>38728</c:v>
                </c:pt>
                <c:pt idx="137">
                  <c:v>38729</c:v>
                </c:pt>
                <c:pt idx="138">
                  <c:v>38730</c:v>
                </c:pt>
                <c:pt idx="139">
                  <c:v>38734</c:v>
                </c:pt>
                <c:pt idx="140">
                  <c:v>38735</c:v>
                </c:pt>
                <c:pt idx="141">
                  <c:v>38736</c:v>
                </c:pt>
                <c:pt idx="142">
                  <c:v>38737</c:v>
                </c:pt>
                <c:pt idx="143">
                  <c:v>38740</c:v>
                </c:pt>
                <c:pt idx="144">
                  <c:v>38741</c:v>
                </c:pt>
                <c:pt idx="145">
                  <c:v>38742</c:v>
                </c:pt>
                <c:pt idx="146">
                  <c:v>38743</c:v>
                </c:pt>
                <c:pt idx="147">
                  <c:v>38744</c:v>
                </c:pt>
                <c:pt idx="148">
                  <c:v>38747</c:v>
                </c:pt>
                <c:pt idx="149">
                  <c:v>38748</c:v>
                </c:pt>
                <c:pt idx="150">
                  <c:v>38749</c:v>
                </c:pt>
                <c:pt idx="151">
                  <c:v>38750</c:v>
                </c:pt>
                <c:pt idx="152">
                  <c:v>38751</c:v>
                </c:pt>
                <c:pt idx="153">
                  <c:v>38754</c:v>
                </c:pt>
                <c:pt idx="154">
                  <c:v>38755</c:v>
                </c:pt>
                <c:pt idx="155">
                  <c:v>38756</c:v>
                </c:pt>
                <c:pt idx="156">
                  <c:v>38757</c:v>
                </c:pt>
                <c:pt idx="157">
                  <c:v>38758</c:v>
                </c:pt>
                <c:pt idx="158">
                  <c:v>38761</c:v>
                </c:pt>
                <c:pt idx="159">
                  <c:v>38762</c:v>
                </c:pt>
                <c:pt idx="160">
                  <c:v>38763</c:v>
                </c:pt>
                <c:pt idx="161">
                  <c:v>38764</c:v>
                </c:pt>
                <c:pt idx="162">
                  <c:v>38765</c:v>
                </c:pt>
                <c:pt idx="163">
                  <c:v>38769</c:v>
                </c:pt>
                <c:pt idx="164">
                  <c:v>38770</c:v>
                </c:pt>
                <c:pt idx="165">
                  <c:v>38771</c:v>
                </c:pt>
                <c:pt idx="166">
                  <c:v>38772</c:v>
                </c:pt>
                <c:pt idx="167">
                  <c:v>38775</c:v>
                </c:pt>
                <c:pt idx="168">
                  <c:v>38776</c:v>
                </c:pt>
                <c:pt idx="169">
                  <c:v>38777</c:v>
                </c:pt>
                <c:pt idx="170">
                  <c:v>38778</c:v>
                </c:pt>
                <c:pt idx="171">
                  <c:v>38779</c:v>
                </c:pt>
                <c:pt idx="172">
                  <c:v>38782</c:v>
                </c:pt>
                <c:pt idx="173">
                  <c:v>38783</c:v>
                </c:pt>
                <c:pt idx="174">
                  <c:v>38784</c:v>
                </c:pt>
                <c:pt idx="175">
                  <c:v>38785</c:v>
                </c:pt>
                <c:pt idx="176">
                  <c:v>38786</c:v>
                </c:pt>
                <c:pt idx="177">
                  <c:v>38789</c:v>
                </c:pt>
                <c:pt idx="178">
                  <c:v>38790</c:v>
                </c:pt>
                <c:pt idx="179">
                  <c:v>38791</c:v>
                </c:pt>
                <c:pt idx="180">
                  <c:v>38792</c:v>
                </c:pt>
                <c:pt idx="181">
                  <c:v>38793</c:v>
                </c:pt>
                <c:pt idx="182">
                  <c:v>38796</c:v>
                </c:pt>
                <c:pt idx="183">
                  <c:v>38797</c:v>
                </c:pt>
                <c:pt idx="184">
                  <c:v>38798</c:v>
                </c:pt>
                <c:pt idx="185">
                  <c:v>38799</c:v>
                </c:pt>
                <c:pt idx="186">
                  <c:v>38800</c:v>
                </c:pt>
                <c:pt idx="187">
                  <c:v>38803</c:v>
                </c:pt>
                <c:pt idx="188">
                  <c:v>38804</c:v>
                </c:pt>
                <c:pt idx="189">
                  <c:v>38805</c:v>
                </c:pt>
                <c:pt idx="190">
                  <c:v>38806</c:v>
                </c:pt>
                <c:pt idx="191">
                  <c:v>38807</c:v>
                </c:pt>
                <c:pt idx="192">
                  <c:v>38810</c:v>
                </c:pt>
                <c:pt idx="193">
                  <c:v>38811</c:v>
                </c:pt>
                <c:pt idx="194">
                  <c:v>38812</c:v>
                </c:pt>
                <c:pt idx="195">
                  <c:v>38813</c:v>
                </c:pt>
                <c:pt idx="196">
                  <c:v>38814</c:v>
                </c:pt>
                <c:pt idx="197">
                  <c:v>38817</c:v>
                </c:pt>
                <c:pt idx="198">
                  <c:v>38818</c:v>
                </c:pt>
                <c:pt idx="199">
                  <c:v>38819</c:v>
                </c:pt>
                <c:pt idx="200">
                  <c:v>38820</c:v>
                </c:pt>
                <c:pt idx="201">
                  <c:v>38824</c:v>
                </c:pt>
                <c:pt idx="202">
                  <c:v>38825</c:v>
                </c:pt>
                <c:pt idx="203">
                  <c:v>38826</c:v>
                </c:pt>
                <c:pt idx="204">
                  <c:v>38827</c:v>
                </c:pt>
                <c:pt idx="205">
                  <c:v>38828</c:v>
                </c:pt>
                <c:pt idx="206">
                  <c:v>38831</c:v>
                </c:pt>
                <c:pt idx="207">
                  <c:v>38832</c:v>
                </c:pt>
                <c:pt idx="208">
                  <c:v>38833</c:v>
                </c:pt>
                <c:pt idx="209">
                  <c:v>38834</c:v>
                </c:pt>
                <c:pt idx="210">
                  <c:v>38835</c:v>
                </c:pt>
                <c:pt idx="211">
                  <c:v>38838</c:v>
                </c:pt>
                <c:pt idx="212">
                  <c:v>38839</c:v>
                </c:pt>
                <c:pt idx="213">
                  <c:v>38840</c:v>
                </c:pt>
                <c:pt idx="214">
                  <c:v>38841</c:v>
                </c:pt>
                <c:pt idx="215">
                  <c:v>38842</c:v>
                </c:pt>
                <c:pt idx="216">
                  <c:v>38845</c:v>
                </c:pt>
                <c:pt idx="217">
                  <c:v>38846</c:v>
                </c:pt>
                <c:pt idx="218">
                  <c:v>38847</c:v>
                </c:pt>
                <c:pt idx="219">
                  <c:v>38848</c:v>
                </c:pt>
                <c:pt idx="220">
                  <c:v>38849</c:v>
                </c:pt>
                <c:pt idx="221">
                  <c:v>38852</c:v>
                </c:pt>
                <c:pt idx="222">
                  <c:v>38853</c:v>
                </c:pt>
                <c:pt idx="223">
                  <c:v>38854</c:v>
                </c:pt>
                <c:pt idx="224">
                  <c:v>38855</c:v>
                </c:pt>
                <c:pt idx="225">
                  <c:v>38856</c:v>
                </c:pt>
                <c:pt idx="226">
                  <c:v>38859</c:v>
                </c:pt>
                <c:pt idx="227">
                  <c:v>38860</c:v>
                </c:pt>
                <c:pt idx="228">
                  <c:v>38861</c:v>
                </c:pt>
                <c:pt idx="229">
                  <c:v>38862</c:v>
                </c:pt>
                <c:pt idx="230">
                  <c:v>38863</c:v>
                </c:pt>
                <c:pt idx="231">
                  <c:v>38867</c:v>
                </c:pt>
                <c:pt idx="232">
                  <c:v>38868</c:v>
                </c:pt>
                <c:pt idx="233">
                  <c:v>38869</c:v>
                </c:pt>
                <c:pt idx="234">
                  <c:v>38870</c:v>
                </c:pt>
                <c:pt idx="235">
                  <c:v>38873</c:v>
                </c:pt>
                <c:pt idx="236">
                  <c:v>38874</c:v>
                </c:pt>
                <c:pt idx="237">
                  <c:v>38875</c:v>
                </c:pt>
                <c:pt idx="238">
                  <c:v>38876</c:v>
                </c:pt>
                <c:pt idx="239">
                  <c:v>38877</c:v>
                </c:pt>
                <c:pt idx="240">
                  <c:v>38880</c:v>
                </c:pt>
                <c:pt idx="241">
                  <c:v>38881</c:v>
                </c:pt>
                <c:pt idx="242">
                  <c:v>38882</c:v>
                </c:pt>
                <c:pt idx="243">
                  <c:v>38883</c:v>
                </c:pt>
                <c:pt idx="244">
                  <c:v>38884</c:v>
                </c:pt>
                <c:pt idx="245">
                  <c:v>38887</c:v>
                </c:pt>
                <c:pt idx="246">
                  <c:v>38888</c:v>
                </c:pt>
                <c:pt idx="247">
                  <c:v>38889</c:v>
                </c:pt>
                <c:pt idx="248">
                  <c:v>38890</c:v>
                </c:pt>
                <c:pt idx="249">
                  <c:v>38891</c:v>
                </c:pt>
                <c:pt idx="250">
                  <c:v>38894</c:v>
                </c:pt>
                <c:pt idx="251">
                  <c:v>38895</c:v>
                </c:pt>
              </c:strCache>
            </c:strRef>
          </c:cat>
          <c:val>
            <c:numRef>
              <c:f>[0]!ATR</c:f>
              <c:numCache>
                <c:ptCount val="252"/>
                <c:pt idx="0">
                  <c:v>0.016315431679129633</c:v>
                </c:pt>
                <c:pt idx="1">
                  <c:v>0.018168071379778827</c:v>
                </c:pt>
                <c:pt idx="2">
                  <c:v>0.02011761667806115</c:v>
                </c:pt>
                <c:pt idx="3">
                  <c:v>0.019307805339588147</c:v>
                </c:pt>
                <c:pt idx="4">
                  <c:v>0.022031735611063398</c:v>
                </c:pt>
                <c:pt idx="5">
                  <c:v>0.0231595989768066</c:v>
                </c:pt>
                <c:pt idx="6">
                  <c:v>0.02291458507008883</c:v>
                </c:pt>
                <c:pt idx="7">
                  <c:v>0.02248794211268859</c:v>
                </c:pt>
                <c:pt idx="8">
                  <c:v>0.02241132244712496</c:v>
                </c:pt>
                <c:pt idx="9">
                  <c:v>0.021584331616553886</c:v>
                </c:pt>
                <c:pt idx="10">
                  <c:v>0.020663355659803765</c:v>
                </c:pt>
                <c:pt idx="11">
                  <c:v>0.021571032632702696</c:v>
                </c:pt>
                <c:pt idx="12">
                  <c:v>0.021320472629538536</c:v>
                </c:pt>
                <c:pt idx="13">
                  <c:v>0.020763334643259555</c:v>
                </c:pt>
                <c:pt idx="14">
                  <c:v>0.02040333697264097</c:v>
                </c:pt>
                <c:pt idx="15">
                  <c:v>0.02049975373061909</c:v>
                </c:pt>
                <c:pt idx="16">
                  <c:v>0.02054792643473576</c:v>
                </c:pt>
                <c:pt idx="17">
                  <c:v>0.02103122558354893</c:v>
                </c:pt>
                <c:pt idx="18">
                  <c:v>0.021049819163339388</c:v>
                </c:pt>
                <c:pt idx="19">
                  <c:v>0.01938126602779947</c:v>
                </c:pt>
                <c:pt idx="20">
                  <c:v>0.0186508030482979</c:v>
                </c:pt>
                <c:pt idx="21">
                  <c:v>0.018509960516944948</c:v>
                </c:pt>
                <c:pt idx="22">
                  <c:v>0.018821211940616322</c:v>
                </c:pt>
                <c:pt idx="23">
                  <c:v>0.01849139185442774</c:v>
                </c:pt>
                <c:pt idx="24">
                  <c:v>0.01820145324269274</c:v>
                </c:pt>
                <c:pt idx="25">
                  <c:v>0.01881945539211367</c:v>
                </c:pt>
                <c:pt idx="26">
                  <c:v>0.017707209761260605</c:v>
                </c:pt>
                <c:pt idx="27">
                  <c:v>0.017571242136965814</c:v>
                </c:pt>
                <c:pt idx="28">
                  <c:v>0.01823066921411202</c:v>
                </c:pt>
                <c:pt idx="29">
                  <c:v>0.018225985781637054</c:v>
                </c:pt>
                <c:pt idx="30">
                  <c:v>0.01791641108258813</c:v>
                </c:pt>
                <c:pt idx="31">
                  <c:v>0.01773552764534109</c:v>
                </c:pt>
                <c:pt idx="32">
                  <c:v>0.01643180630502695</c:v>
                </c:pt>
                <c:pt idx="33">
                  <c:v>0.016027379903194826</c:v>
                </c:pt>
                <c:pt idx="34">
                  <c:v>0.017092101576526422</c:v>
                </c:pt>
                <c:pt idx="35">
                  <c:v>0.017804434899283596</c:v>
                </c:pt>
                <c:pt idx="36">
                  <c:v>0.017392533339060663</c:v>
                </c:pt>
                <c:pt idx="37">
                  <c:v>0.016790765354399627</c:v>
                </c:pt>
                <c:pt idx="38">
                  <c:v>0.017080224996989676</c:v>
                </c:pt>
                <c:pt idx="39">
                  <c:v>0.017489592146861455</c:v>
                </c:pt>
                <c:pt idx="40">
                  <c:v>0.01709541903561796</c:v>
                </c:pt>
                <c:pt idx="41">
                  <c:v>0.01690168684188576</c:v>
                </c:pt>
                <c:pt idx="42">
                  <c:v>0.01669558257338421</c:v>
                </c:pt>
                <c:pt idx="43">
                  <c:v>0.01641948443343312</c:v>
                </c:pt>
                <c:pt idx="44">
                  <c:v>0.0164654183945306</c:v>
                </c:pt>
                <c:pt idx="45">
                  <c:v>0.017171953517295332</c:v>
                </c:pt>
                <c:pt idx="46">
                  <c:v>0.01835169753510278</c:v>
                </c:pt>
                <c:pt idx="47">
                  <c:v>0.018889639717201544</c:v>
                </c:pt>
                <c:pt idx="48">
                  <c:v>0.019101838379042713</c:v>
                </c:pt>
                <c:pt idx="49">
                  <c:v>0.018608803700113485</c:v>
                </c:pt>
                <c:pt idx="50">
                  <c:v>0.01739553022665364</c:v>
                </c:pt>
                <c:pt idx="51">
                  <c:v>0.018584981278636652</c:v>
                </c:pt>
                <c:pt idx="52">
                  <c:v>0.01847202621814103</c:v>
                </c:pt>
                <c:pt idx="53">
                  <c:v>0.018322729467486</c:v>
                </c:pt>
                <c:pt idx="54">
                  <c:v>0.01820876475896045</c:v>
                </c:pt>
                <c:pt idx="55">
                  <c:v>0.018710035787121427</c:v>
                </c:pt>
                <c:pt idx="56">
                  <c:v>0.019438625161243943</c:v>
                </c:pt>
                <c:pt idx="57">
                  <c:v>0.019867995808532254</c:v>
                </c:pt>
                <c:pt idx="58">
                  <c:v>0.019393140186857</c:v>
                </c:pt>
                <c:pt idx="59">
                  <c:v>0.019112829542263336</c:v>
                </c:pt>
                <c:pt idx="60">
                  <c:v>0.019487645388036504</c:v>
                </c:pt>
                <c:pt idx="61">
                  <c:v>0.01852171828371624</c:v>
                </c:pt>
                <c:pt idx="62">
                  <c:v>0.018788386312080404</c:v>
                </c:pt>
                <c:pt idx="63">
                  <c:v>0.018798887220604268</c:v>
                </c:pt>
                <c:pt idx="64">
                  <c:v>0.018723821114181204</c:v>
                </c:pt>
                <c:pt idx="65">
                  <c:v>0.01886720002321136</c:v>
                </c:pt>
                <c:pt idx="66">
                  <c:v>0.018344069497361965</c:v>
                </c:pt>
                <c:pt idx="67">
                  <c:v>0.019039325366668466</c:v>
                </c:pt>
                <c:pt idx="68">
                  <c:v>0.019994779929554594</c:v>
                </c:pt>
                <c:pt idx="69">
                  <c:v>0.021480058269802673</c:v>
                </c:pt>
                <c:pt idx="70">
                  <c:v>0.021672444428283703</c:v>
                </c:pt>
                <c:pt idx="71">
                  <c:v>0.021819345798185303</c:v>
                </c:pt>
                <c:pt idx="72">
                  <c:v>0.022009129060744852</c:v>
                </c:pt>
                <c:pt idx="73">
                  <c:v>0.022589599747429526</c:v>
                </c:pt>
                <c:pt idx="74">
                  <c:v>0.023262875377149075</c:v>
                </c:pt>
                <c:pt idx="75">
                  <c:v>0.02313935880803748</c:v>
                </c:pt>
                <c:pt idx="76">
                  <c:v>0.023566964060260695</c:v>
                </c:pt>
                <c:pt idx="77">
                  <c:v>0.022902535347137695</c:v>
                </c:pt>
                <c:pt idx="78">
                  <c:v>0.024839979465117876</c:v>
                </c:pt>
                <c:pt idx="79">
                  <c:v>0.02585328581847536</c:v>
                </c:pt>
                <c:pt idx="80">
                  <c:v>0.028299669781054967</c:v>
                </c:pt>
                <c:pt idx="81">
                  <c:v>0.02822152831473091</c:v>
                </c:pt>
                <c:pt idx="82">
                  <c:v>0.028594331875701158</c:v>
                </c:pt>
                <c:pt idx="83">
                  <c:v>0.027773828684079384</c:v>
                </c:pt>
                <c:pt idx="84">
                  <c:v>0.027345070529940736</c:v>
                </c:pt>
                <c:pt idx="85">
                  <c:v>0.02773829970311637</c:v>
                </c:pt>
                <c:pt idx="86">
                  <c:v>0.028279604192277343</c:v>
                </c:pt>
                <c:pt idx="87">
                  <c:v>0.02833946001529796</c:v>
                </c:pt>
                <c:pt idx="88">
                  <c:v>0.027972773358306</c:v>
                </c:pt>
                <c:pt idx="89">
                  <c:v>0.028092874538484133</c:v>
                </c:pt>
                <c:pt idx="90">
                  <c:v>0.027933559449074306</c:v>
                </c:pt>
                <c:pt idx="91">
                  <c:v>0.027778634672267776</c:v>
                </c:pt>
                <c:pt idx="92">
                  <c:v>0.02804371434029085</c:v>
                </c:pt>
                <c:pt idx="93">
                  <c:v>0.02611921542976221</c:v>
                </c:pt>
                <c:pt idx="94">
                  <c:v>0.025818238963106442</c:v>
                </c:pt>
                <c:pt idx="95">
                  <c:v>0.024464589182492162</c:v>
                </c:pt>
                <c:pt idx="96">
                  <c:v>0.023687784685884023</c:v>
                </c:pt>
                <c:pt idx="97">
                  <c:v>0.022708380934980257</c:v>
                </c:pt>
                <c:pt idx="98">
                  <c:v>0.02243558821335711</c:v>
                </c:pt>
                <c:pt idx="99">
                  <c:v>0.021820474468130433</c:v>
                </c:pt>
                <c:pt idx="100">
                  <c:v>0.020609411427469755</c:v>
                </c:pt>
                <c:pt idx="101">
                  <c:v>0.019841381252498555</c:v>
                </c:pt>
                <c:pt idx="102">
                  <c:v>0.019576802681715275</c:v>
                </c:pt>
                <c:pt idx="103">
                  <c:v>0.019229765934862045</c:v>
                </c:pt>
                <c:pt idx="104">
                  <c:v>0.018810938614276154</c:v>
                </c:pt>
                <c:pt idx="105">
                  <c:v>0.017572156060953793</c:v>
                </c:pt>
                <c:pt idx="106">
                  <c:v>0.017513999701809217</c:v>
                </c:pt>
                <c:pt idx="107">
                  <c:v>0.017666872862264968</c:v>
                </c:pt>
                <c:pt idx="108">
                  <c:v>0.01769183615154544</c:v>
                </c:pt>
                <c:pt idx="109">
                  <c:v>0.017530173290823715</c:v>
                </c:pt>
                <c:pt idx="110">
                  <c:v>0.0164689757369081</c:v>
                </c:pt>
                <c:pt idx="111">
                  <c:v>0.01695446048307927</c:v>
                </c:pt>
                <c:pt idx="112">
                  <c:v>0.01694380644439072</c:v>
                </c:pt>
                <c:pt idx="113">
                  <c:v>0.01740023305771675</c:v>
                </c:pt>
                <c:pt idx="114">
                  <c:v>0.016826650807399594</c:v>
                </c:pt>
                <c:pt idx="115">
                  <c:v>0.017500506045931216</c:v>
                </c:pt>
                <c:pt idx="116">
                  <c:v>0.016771968907945255</c:v>
                </c:pt>
                <c:pt idx="117">
                  <c:v>0.016588671279227554</c:v>
                </c:pt>
                <c:pt idx="118">
                  <c:v>0.016905589619036522</c:v>
                </c:pt>
                <c:pt idx="119">
                  <c:v>0.01651164137252959</c:v>
                </c:pt>
                <c:pt idx="120">
                  <c:v>0.0179148635227708</c:v>
                </c:pt>
                <c:pt idx="121">
                  <c:v>0.017395051862772022</c:v>
                </c:pt>
                <c:pt idx="122">
                  <c:v>0.016784633818574587</c:v>
                </c:pt>
                <c:pt idx="123">
                  <c:v>0.016889927594025432</c:v>
                </c:pt>
                <c:pt idx="124">
                  <c:v>0.016581406891695953</c:v>
                </c:pt>
                <c:pt idx="125">
                  <c:v>0.016682956467305932</c:v>
                </c:pt>
                <c:pt idx="126">
                  <c:v>0.017260521292637585</c:v>
                </c:pt>
                <c:pt idx="127">
                  <c:v>0.017192762311412</c:v>
                </c:pt>
                <c:pt idx="128">
                  <c:v>0.016394923626680803</c:v>
                </c:pt>
                <c:pt idx="129">
                  <c:v>0.01666648073521427</c:v>
                </c:pt>
                <c:pt idx="130">
                  <c:v>0.01785920838650908</c:v>
                </c:pt>
                <c:pt idx="131">
                  <c:v>0.018036884883854888</c:v>
                </c:pt>
                <c:pt idx="132">
                  <c:v>0.018021313408050656</c:v>
                </c:pt>
                <c:pt idx="133">
                  <c:v>0.01849200091796659</c:v>
                </c:pt>
                <c:pt idx="134">
                  <c:v>0.018401112830621593</c:v>
                </c:pt>
                <c:pt idx="135">
                  <c:v>0.017690503956105615</c:v>
                </c:pt>
                <c:pt idx="136">
                  <c:v>0.017894873472666082</c:v>
                </c:pt>
                <c:pt idx="137">
                  <c:v>0.018732461089964417</c:v>
                </c:pt>
                <c:pt idx="138">
                  <c:v>0.019285151966952945</c:v>
                </c:pt>
                <c:pt idx="139">
                  <c:v>0.01886171823659164</c:v>
                </c:pt>
                <c:pt idx="140">
                  <c:v>0.01970422465261123</c:v>
                </c:pt>
                <c:pt idx="141">
                  <c:v>0.01936524703862174</c:v>
                </c:pt>
                <c:pt idx="142">
                  <c:v>0.020347360851079518</c:v>
                </c:pt>
                <c:pt idx="143">
                  <c:v>0.02124856497877185</c:v>
                </c:pt>
                <c:pt idx="144">
                  <c:v>0.021016925985489897</c:v>
                </c:pt>
                <c:pt idx="145">
                  <c:v>0.020638083240655827</c:v>
                </c:pt>
                <c:pt idx="146">
                  <c:v>0.021365198778536834</c:v>
                </c:pt>
                <c:pt idx="147">
                  <c:v>0.02202781151300311</c:v>
                </c:pt>
                <c:pt idx="148">
                  <c:v>0.02346784148852481</c:v>
                </c:pt>
                <c:pt idx="149">
                  <c:v>0.024023568411495156</c:v>
                </c:pt>
                <c:pt idx="150">
                  <c:v>0.024156574268507244</c:v>
                </c:pt>
                <c:pt idx="151">
                  <c:v>0.024017950429172756</c:v>
                </c:pt>
                <c:pt idx="152">
                  <c:v>0.023442000639254137</c:v>
                </c:pt>
                <c:pt idx="153">
                  <c:v>0.023108878885223852</c:v>
                </c:pt>
                <c:pt idx="154">
                  <c:v>0.023955924055593495</c:v>
                </c:pt>
                <c:pt idx="155">
                  <c:v>0.023220813995701358</c:v>
                </c:pt>
                <c:pt idx="156">
                  <c:v>0.02364979047810898</c:v>
                </c:pt>
                <c:pt idx="157">
                  <c:v>0.02391098018208267</c:v>
                </c:pt>
                <c:pt idx="158">
                  <c:v>0.02362398485751911</c:v>
                </c:pt>
                <c:pt idx="159">
                  <c:v>0.02401518331220963</c:v>
                </c:pt>
                <c:pt idx="160">
                  <c:v>0.02268030579802798</c:v>
                </c:pt>
                <c:pt idx="161">
                  <c:v>0.021886557371072132</c:v>
                </c:pt>
                <c:pt idx="162">
                  <c:v>0.020649938451755504</c:v>
                </c:pt>
                <c:pt idx="163">
                  <c:v>0.01857147647158489</c:v>
                </c:pt>
                <c:pt idx="164">
                  <c:v>0.018218642333217683</c:v>
                </c:pt>
                <c:pt idx="165">
                  <c:v>0.017976133924768177</c:v>
                </c:pt>
                <c:pt idx="166">
                  <c:v>0.01780269692280462</c:v>
                </c:pt>
                <c:pt idx="167">
                  <c:v>0.01750269014080809</c:v>
                </c:pt>
                <c:pt idx="168">
                  <c:v>0.017090154790240578</c:v>
                </c:pt>
                <c:pt idx="169">
                  <c:v>0.01671496034022648</c:v>
                </c:pt>
                <c:pt idx="170">
                  <c:v>0.01675405588622468</c:v>
                </c:pt>
                <c:pt idx="171">
                  <c:v>0.015669198063197554</c:v>
                </c:pt>
                <c:pt idx="172">
                  <c:v>0.014798084249345781</c:v>
                </c:pt>
                <c:pt idx="173">
                  <c:v>0.014038754319549367</c:v>
                </c:pt>
                <c:pt idx="174">
                  <c:v>0.014211707129864814</c:v>
                </c:pt>
                <c:pt idx="175">
                  <c:v>0.014498144836257094</c:v>
                </c:pt>
                <c:pt idx="176">
                  <c:v>0.014547546304242287</c:v>
                </c:pt>
                <c:pt idx="177">
                  <c:v>0.014905820713005414</c:v>
                </c:pt>
                <c:pt idx="178">
                  <c:v>0.015683915113852438</c:v>
                </c:pt>
                <c:pt idx="179">
                  <c:v>0.015677964989624534</c:v>
                </c:pt>
                <c:pt idx="180">
                  <c:v>0.015832861571132166</c:v>
                </c:pt>
                <c:pt idx="181">
                  <c:v>0.0157154112349238</c:v>
                </c:pt>
                <c:pt idx="182">
                  <c:v>0.016152506376918282</c:v>
                </c:pt>
                <c:pt idx="183">
                  <c:v>0.016189877906985162</c:v>
                </c:pt>
                <c:pt idx="184">
                  <c:v>0.01583286300171706</c:v>
                </c:pt>
                <c:pt idx="185">
                  <c:v>0.015191943883058482</c:v>
                </c:pt>
                <c:pt idx="186">
                  <c:v>0.015289207953768551</c:v>
                </c:pt>
                <c:pt idx="187">
                  <c:v>0.014600993068934587</c:v>
                </c:pt>
                <c:pt idx="188">
                  <c:v>0.015090073008177551</c:v>
                </c:pt>
                <c:pt idx="189">
                  <c:v>0.014271540664435383</c:v>
                </c:pt>
                <c:pt idx="190">
                  <c:v>0.013766829104728092</c:v>
                </c:pt>
                <c:pt idx="191">
                  <c:v>0.013283042347682036</c:v>
                </c:pt>
                <c:pt idx="192">
                  <c:v>0.013631226578431773</c:v>
                </c:pt>
                <c:pt idx="193">
                  <c:v>0.013770431945797856</c:v>
                </c:pt>
                <c:pt idx="194">
                  <c:v>0.013580983662241497</c:v>
                </c:pt>
                <c:pt idx="195">
                  <c:v>0.013599178286023623</c:v>
                </c:pt>
                <c:pt idx="196">
                  <c:v>0.014194542859193904</c:v>
                </c:pt>
                <c:pt idx="197">
                  <c:v>0.013904410774366363</c:v>
                </c:pt>
                <c:pt idx="198">
                  <c:v>0.013957947942412608</c:v>
                </c:pt>
                <c:pt idx="199">
                  <c:v>0.014155852097659506</c:v>
                </c:pt>
                <c:pt idx="200">
                  <c:v>0.014537748627732095</c:v>
                </c:pt>
                <c:pt idx="201">
                  <c:v>0.014366291235094171</c:v>
                </c:pt>
                <c:pt idx="202">
                  <c:v>0.015655653421764833</c:v>
                </c:pt>
                <c:pt idx="203">
                  <c:v>0.016169417008494072</c:v>
                </c:pt>
                <c:pt idx="204">
                  <c:v>0.017094227135152882</c:v>
                </c:pt>
                <c:pt idx="205">
                  <c:v>0.017422820937515113</c:v>
                </c:pt>
                <c:pt idx="206">
                  <c:v>0.01780770107984347</c:v>
                </c:pt>
                <c:pt idx="207">
                  <c:v>0.018534482256701356</c:v>
                </c:pt>
                <c:pt idx="208">
                  <c:v>0.018685297935365486</c:v>
                </c:pt>
                <c:pt idx="209">
                  <c:v>0.020625876699797964</c:v>
                </c:pt>
                <c:pt idx="210">
                  <c:v>0.020588876959177587</c:v>
                </c:pt>
                <c:pt idx="211">
                  <c:v>0.02042919510705381</c:v>
                </c:pt>
                <c:pt idx="212">
                  <c:v>0.02101130378670881</c:v>
                </c:pt>
                <c:pt idx="213">
                  <c:v>0.02166418568421402</c:v>
                </c:pt>
                <c:pt idx="214">
                  <c:v>0.02212078054102214</c:v>
                </c:pt>
                <c:pt idx="215">
                  <c:v>0.022164945997202534</c:v>
                </c:pt>
                <c:pt idx="216">
                  <c:v>0.022453609805775036</c:v>
                </c:pt>
                <c:pt idx="217">
                  <c:v>0.021351165929980744</c:v>
                </c:pt>
                <c:pt idx="218">
                  <c:v>0.020714420810476992</c:v>
                </c:pt>
                <c:pt idx="219">
                  <c:v>0.02025258331414111</c:v>
                </c:pt>
                <c:pt idx="220">
                  <c:v>0.020673065410477295</c:v>
                </c:pt>
                <c:pt idx="221">
                  <c:v>0.02112150542468747</c:v>
                </c:pt>
                <c:pt idx="222">
                  <c:v>0.020435333102254413</c:v>
                </c:pt>
                <c:pt idx="223">
                  <c:v>0.02071489905731697</c:v>
                </c:pt>
                <c:pt idx="224">
                  <c:v>0.01936157737229235</c:v>
                </c:pt>
                <c:pt idx="225">
                  <c:v>0.019933591118514973</c:v>
                </c:pt>
                <c:pt idx="226">
                  <c:v>0.020683258339234116</c:v>
                </c:pt>
                <c:pt idx="227">
                  <c:v>0.020958781308676677</c:v>
                </c:pt>
                <c:pt idx="228">
                  <c:v>0.021275049752987975</c:v>
                </c:pt>
                <c:pt idx="229">
                  <c:v>0.02169372088351397</c:v>
                </c:pt>
                <c:pt idx="230">
                  <c:v>0.021728195107401968</c:v>
                </c:pt>
                <c:pt idx="231">
                  <c:v>0.022631611575307648</c:v>
                </c:pt>
                <c:pt idx="232">
                  <c:v>0.023304096740801895</c:v>
                </c:pt>
                <c:pt idx="233">
                  <c:v>0.023565261326245767</c:v>
                </c:pt>
                <c:pt idx="234">
                  <c:v>0.023977042695368</c:v>
                </c:pt>
                <c:pt idx="235">
                  <c:v>0.02487459703346375</c:v>
                </c:pt>
                <c:pt idx="236">
                  <c:v>0.02521595197666122</c:v>
                </c:pt>
                <c:pt idx="237">
                  <c:v>0.025717191146362253</c:v>
                </c:pt>
                <c:pt idx="238">
                  <c:v>0.02571139263258312</c:v>
                </c:pt>
                <c:pt idx="239">
                  <c:v>0.0260372050933772</c:v>
                </c:pt>
                <c:pt idx="240">
                  <c:v>0.025710877693330653</c:v>
                </c:pt>
                <c:pt idx="241">
                  <c:v>0.025581884276667802</c:v>
                </c:pt>
                <c:pt idx="242">
                  <c:v>0.025476233667438845</c:v>
                </c:pt>
                <c:pt idx="243">
                  <c:v>0.02552230152026742</c:v>
                </c:pt>
                <c:pt idx="244">
                  <c:v>0.02500515872605331</c:v>
                </c:pt>
                <c:pt idx="245">
                  <c:v>0.02593853593706686</c:v>
                </c:pt>
                <c:pt idx="246">
                  <c:v>0.025321616736328854</c:v>
                </c:pt>
                <c:pt idx="247">
                  <c:v>0.02575783419227588</c:v>
                </c:pt>
                <c:pt idx="248">
                  <c:v>0.02519678478830018</c:v>
                </c:pt>
                <c:pt idx="249">
                  <c:v>0.024732462499711852</c:v>
                </c:pt>
                <c:pt idx="250">
                  <c:v>0.023565862987058126</c:v>
                </c:pt>
                <c:pt idx="251">
                  <c:v>0.023231988307944092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249680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0"/>
        <c:lblOffset val="100"/>
        <c:tickLblSkip val="30"/>
        <c:tickMarkSkip val="30"/>
        <c:noMultiLvlLbl val="0"/>
      </c:catAx>
      <c:valAx>
        <c:axId val="23386165"/>
        <c:scaling>
          <c:orientation val="minMax"/>
          <c:max val="68"/>
          <c:min val="5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68084"/>
        <c:crossesAt val="1"/>
        <c:crossBetween val="midCat"/>
        <c:dispUnits/>
      </c:valAx>
      <c:catAx>
        <c:axId val="5342045"/>
        <c:scaling>
          <c:orientation val="minMax"/>
        </c:scaling>
        <c:axPos val="b"/>
        <c:delete val="1"/>
        <c:majorTickMark val="in"/>
        <c:minorTickMark val="none"/>
        <c:tickLblPos val="nextTo"/>
        <c:crossAx val="48078406"/>
        <c:crosses val="autoZero"/>
        <c:auto val="0"/>
        <c:lblOffset val="100"/>
        <c:noMultiLvlLbl val="0"/>
      </c:catAx>
      <c:valAx>
        <c:axId val="48078406"/>
        <c:scaling>
          <c:orientation val="minMax"/>
        </c:scaling>
        <c:axPos val="l"/>
        <c:delete val="0"/>
        <c:numFmt formatCode="0.0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0.059</cdr:y>
    </cdr:to>
    <cdr:sp textlink="Download!$B$4">
      <cdr:nvSpPr>
        <cdr:cNvPr id="1" name="TextBox 8"/>
        <cdr:cNvSpPr txBox="1">
          <a:spLocks noChangeArrowheads="1"/>
        </cdr:cNvSpPr>
      </cdr:nvSpPr>
      <cdr:spPr>
        <a:xfrm>
          <a:off x="0" y="0"/>
          <a:ext cx="4381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2e7e019-d4ca-4cc2-83a5-56dcc2b474d3}" type="TxLink">
            <a:rPr lang="en-US" cap="none" sz="800" b="1" i="0" u="none" baseline="0">
              <a:latin typeface="Arial"/>
              <a:ea typeface="Arial"/>
              <a:cs typeface="Arial"/>
            </a:rPr>
            <a:t>XOM</a:t>
          </a:fld>
        </a:p>
      </cdr:txBody>
    </cdr:sp>
  </cdr:relSizeAnchor>
  <cdr:relSizeAnchor xmlns:cdr="http://schemas.openxmlformats.org/drawingml/2006/chartDrawing">
    <cdr:from>
      <cdr:x>0.77125</cdr:x>
      <cdr:y>0</cdr:y>
    </cdr:from>
    <cdr:to>
      <cdr:x>0.90475</cdr:x>
      <cdr:y>0.046</cdr:y>
    </cdr:to>
    <cdr:sp textlink="Download!$R$6">
      <cdr:nvSpPr>
        <cdr:cNvPr id="2" name="TextBox 10"/>
        <cdr:cNvSpPr txBox="1">
          <a:spLocks noChangeArrowheads="1"/>
        </cdr:cNvSpPr>
      </cdr:nvSpPr>
      <cdr:spPr>
        <a:xfrm>
          <a:off x="5553075" y="0"/>
          <a:ext cx="96202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232b1a7-364c-4426-8547-08da7e84268b}" type="TxLink">
            <a:rPr lang="en-US" cap="none" sz="800" b="1" i="0" u="none" baseline="0">
              <a:latin typeface="Arial"/>
              <a:ea typeface="Arial"/>
              <a:cs typeface="Arial"/>
            </a:rPr>
            <a:t>14-day APR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12</xdr:col>
      <xdr:colOff>28575</xdr:colOff>
      <xdr:row>31</xdr:row>
      <xdr:rowOff>19050</xdr:rowOff>
    </xdr:to>
    <xdr:graphicFrame>
      <xdr:nvGraphicFramePr>
        <xdr:cNvPr id="1" name="Chart 32"/>
        <xdr:cNvGraphicFramePr/>
      </xdr:nvGraphicFramePr>
      <xdr:xfrm>
        <a:off x="19050" y="695325"/>
        <a:ext cx="7210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41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3" customWidth="1"/>
    <col min="4" max="4" width="6.8515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9" max="9" width="9.140625" style="43" customWidth="1"/>
    <col min="10" max="10" width="1.57421875" style="0" customWidth="1"/>
    <col min="11" max="12" width="8.7109375" style="35" customWidth="1"/>
    <col min="13" max="13" width="3.421875" style="9" customWidth="1"/>
    <col min="14" max="14" width="6.57421875" style="68" customWidth="1"/>
    <col min="15" max="16" width="6.57421875" style="56" customWidth="1"/>
    <col min="17" max="17" width="6.57421875" style="68" customWidth="1"/>
    <col min="18" max="18" width="8.28125" style="68" customWidth="1"/>
    <col min="19" max="19" width="0.71875" style="57" customWidth="1"/>
    <col min="20" max="20" width="8.28125" style="68" customWidth="1"/>
  </cols>
  <sheetData>
    <row r="1" spans="1:20" s="2" customFormat="1" ht="13.5" customHeight="1" thickBot="1" thickTop="1">
      <c r="A1" s="47" t="s">
        <v>28</v>
      </c>
      <c r="B1" s="46" t="s">
        <v>29</v>
      </c>
      <c r="C1" s="48" t="s">
        <v>35</v>
      </c>
      <c r="D1" s="48"/>
      <c r="E1" s="48"/>
      <c r="F1" s="49"/>
      <c r="H1" s="10" t="s">
        <v>7</v>
      </c>
      <c r="I1" s="45">
        <f>COUNT(G8:G2000)</f>
        <v>252</v>
      </c>
      <c r="K1" s="11" t="s">
        <v>24</v>
      </c>
      <c r="L1" s="32">
        <f>ROUNDUP(1.05*MAX(I8:I500),0)</f>
        <v>68</v>
      </c>
      <c r="M1" s="63"/>
      <c r="N1" s="71" t="s">
        <v>34</v>
      </c>
      <c r="O1" s="64"/>
      <c r="P1" s="64"/>
      <c r="Q1" s="67"/>
      <c r="R1" s="69"/>
      <c r="S1" s="55"/>
      <c r="T1" s="69"/>
    </row>
    <row r="2" spans="1:20" s="2" customFormat="1" ht="13.5" customHeight="1" thickBot="1" thickTop="1">
      <c r="A2" s="16" t="s">
        <v>26</v>
      </c>
      <c r="B2" s="14">
        <f>B3-365</f>
        <v>38532</v>
      </c>
      <c r="G2" s="27" t="s">
        <v>17</v>
      </c>
      <c r="H2" s="28">
        <f>INDEX(C8:C500,MATCH(I2,F8:F500,0))</f>
        <v>38645</v>
      </c>
      <c r="I2" s="38">
        <f>MIN(F8:F500)</f>
        <v>54.5</v>
      </c>
      <c r="K2" s="11" t="s">
        <v>23</v>
      </c>
      <c r="L2" s="32">
        <f>ROUNDDOWN(0.95*MIN(I8:I500),0)</f>
        <v>51</v>
      </c>
      <c r="M2" s="63"/>
      <c r="N2" s="70" t="s">
        <v>33</v>
      </c>
      <c r="O2" s="64"/>
      <c r="P2" s="64"/>
      <c r="Q2" s="67"/>
      <c r="R2" s="69"/>
      <c r="S2" s="55"/>
      <c r="T2" s="69"/>
    </row>
    <row r="3" spans="1:20" s="2" customFormat="1" ht="13.5" customHeight="1" thickBot="1" thickTop="1">
      <c r="A3" s="37" t="s">
        <v>27</v>
      </c>
      <c r="B3" s="15">
        <f ca="1">TODAY()</f>
        <v>38897</v>
      </c>
      <c r="C3" s="55" t="s">
        <v>32</v>
      </c>
      <c r="D3" s="60" t="s">
        <v>36</v>
      </c>
      <c r="E3" s="61">
        <v>14</v>
      </c>
      <c r="F3" s="65" t="s">
        <v>2</v>
      </c>
      <c r="G3" s="62" t="s">
        <v>18</v>
      </c>
      <c r="H3" s="29">
        <f>INDEX(C8:C500,MATCH(I3,E8:E500,0))</f>
        <v>38617</v>
      </c>
      <c r="I3" s="39">
        <f>MAX(E8:E500)</f>
        <v>65.96</v>
      </c>
      <c r="L3" s="33"/>
      <c r="M3" s="63"/>
      <c r="N3" s="67"/>
      <c r="O3" s="64"/>
      <c r="P3" s="64"/>
      <c r="Q3" s="67"/>
      <c r="R3" s="67"/>
      <c r="S3" s="55"/>
      <c r="T3" s="67"/>
    </row>
    <row r="4" spans="1:20" s="2" customFormat="1" ht="13.5" customHeight="1" thickBot="1" thickTop="1">
      <c r="A4" s="1" t="s">
        <v>22</v>
      </c>
      <c r="B4" s="8" t="s">
        <v>3</v>
      </c>
      <c r="C4" s="25"/>
      <c r="D4" s="58"/>
      <c r="E4" s="31"/>
      <c r="F4" s="59" t="s">
        <v>25</v>
      </c>
      <c r="G4" s="26">
        <f>(INDEX(I8:I500,I1)/I8)^(365/(L4-K4))-1</f>
        <v>0.03030880528299229</v>
      </c>
      <c r="H4" s="30" t="str">
        <f>TEXT(K4,"mmm d/yy")&amp;" to "&amp;TEXT(L4,"mmm d/yy")</f>
        <v>Jun 28/05 to Jun 27/06</v>
      </c>
      <c r="I4" s="40"/>
      <c r="K4" s="54">
        <f>MIN(C8:C500)</f>
        <v>38531</v>
      </c>
      <c r="L4" s="54">
        <f>MAX(C8:C500)</f>
        <v>38895</v>
      </c>
      <c r="M4" s="63"/>
      <c r="N4" s="74">
        <v>2</v>
      </c>
      <c r="O4" s="64"/>
      <c r="P4" s="64"/>
      <c r="Q4" s="67"/>
      <c r="R4" s="67"/>
      <c r="S4" s="55"/>
      <c r="T4" s="67"/>
    </row>
    <row r="5" spans="1:20" s="2" customFormat="1" ht="12" customHeight="1" thickTop="1">
      <c r="A5" s="10" t="s">
        <v>10</v>
      </c>
      <c r="B5" s="11" t="s">
        <v>4</v>
      </c>
      <c r="C5" s="44"/>
      <c r="D5" s="12"/>
      <c r="E5" s="13"/>
      <c r="F5" s="13"/>
      <c r="G5" s="13"/>
      <c r="H5" s="13"/>
      <c r="I5" s="24"/>
      <c r="J5" s="2" t="s">
        <v>8</v>
      </c>
      <c r="K5" s="50" t="s">
        <v>30</v>
      </c>
      <c r="L5" s="51">
        <f>AVERAGE(K8:K500)</f>
        <v>0.00018674993819332302</v>
      </c>
      <c r="M5" s="9"/>
      <c r="N5" s="67"/>
      <c r="O5" s="64"/>
      <c r="P5" s="64"/>
      <c r="Q5" s="67"/>
      <c r="R5" s="67"/>
      <c r="S5" s="55"/>
      <c r="T5" s="67"/>
    </row>
    <row r="6" spans="1:20" ht="11.25">
      <c r="A6" s="6"/>
      <c r="C6" s="13"/>
      <c r="D6" s="13"/>
      <c r="E6" s="13"/>
      <c r="F6" s="13"/>
      <c r="G6" s="17"/>
      <c r="H6" s="18"/>
      <c r="I6" s="41"/>
      <c r="K6" s="52" t="s">
        <v>31</v>
      </c>
      <c r="L6" s="53">
        <f>STDEVP(K8:K500)</f>
        <v>0.01311026281261417</v>
      </c>
      <c r="N6" s="68" t="s">
        <v>1</v>
      </c>
      <c r="O6" s="56" t="s">
        <v>5</v>
      </c>
      <c r="P6" s="56" t="s">
        <v>6</v>
      </c>
      <c r="Q6" s="68" t="s">
        <v>0</v>
      </c>
      <c r="R6" s="68" t="str">
        <f>TEXT(E3,"0")&amp;"-day "&amp;IF(N4=2,"APR","ATR")</f>
        <v>14-day APR</v>
      </c>
      <c r="S6" s="66"/>
      <c r="T6" s="72" t="str">
        <f>TEXT(E3,"0")&amp;"-day Volatility"</f>
        <v>14-day Volatility</v>
      </c>
    </row>
    <row r="7" spans="1:12" ht="12.75">
      <c r="A7" s="9" t="s">
        <v>19</v>
      </c>
      <c r="C7" s="19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1" t="s">
        <v>16</v>
      </c>
      <c r="I7" s="42" t="s">
        <v>9</v>
      </c>
      <c r="K7" s="36" t="s">
        <v>20</v>
      </c>
      <c r="L7" s="36" t="s">
        <v>21</v>
      </c>
    </row>
    <row r="8" spans="1:20" ht="12.75">
      <c r="A8" s="9">
        <v>1</v>
      </c>
      <c r="B8" s="7"/>
      <c r="C8" s="3">
        <v>38531</v>
      </c>
      <c r="D8" s="4">
        <v>59.35</v>
      </c>
      <c r="E8" s="4">
        <v>59.8</v>
      </c>
      <c r="F8" s="4">
        <v>58.84</v>
      </c>
      <c r="G8" s="4">
        <v>59.09</v>
      </c>
      <c r="H8" s="5">
        <v>15393200</v>
      </c>
      <c r="I8" s="56">
        <v>57.9</v>
      </c>
      <c r="K8" s="23">
        <f>G8/D8-1</f>
        <v>-0.004380791912384163</v>
      </c>
      <c r="L8" s="34">
        <f>IF(G8&lt;&gt;"",H8/1000,"")</f>
        <v>15393.2</v>
      </c>
      <c r="N8" s="56">
        <f>IF(G8&lt;&gt;"",IF($N$4=2,E8/F8-1,E8-F8),"")</f>
        <v>0.016315431679129633</v>
      </c>
      <c r="Q8" s="73">
        <f aca="true" t="shared" si="0" ref="Q8:Q71">IF(G8&lt;&gt;"",MAX(N8:P8),"")</f>
        <v>0.016315431679129633</v>
      </c>
      <c r="R8" s="73">
        <f>Q8</f>
        <v>0.016315431679129633</v>
      </c>
      <c r="T8" s="73"/>
    </row>
    <row r="9" spans="1:20" ht="12.75">
      <c r="A9" s="9">
        <f>1+A8</f>
        <v>2</v>
      </c>
      <c r="B9" s="7"/>
      <c r="C9" s="3">
        <v>38532</v>
      </c>
      <c r="D9" s="4">
        <v>58.81</v>
      </c>
      <c r="E9" s="4">
        <v>59.1</v>
      </c>
      <c r="F9" s="4">
        <v>57.94</v>
      </c>
      <c r="G9" s="4">
        <v>58.44</v>
      </c>
      <c r="H9" s="5">
        <v>18130100</v>
      </c>
      <c r="I9" s="56">
        <v>57.27</v>
      </c>
      <c r="K9" s="23">
        <f>IF(G9&lt;&gt;"",I9/I8-1,"")</f>
        <v>-0.010880829015543991</v>
      </c>
      <c r="L9" s="34">
        <f>IF(G9&lt;&gt;"",H9/1000,"")</f>
        <v>18130.1</v>
      </c>
      <c r="M9" s="9">
        <v>1</v>
      </c>
      <c r="N9" s="56">
        <f>IF(G9&lt;&gt;"",IF($N$4=2,E9/F9-1,E9-F9),"")</f>
        <v>0.020020711080428022</v>
      </c>
      <c r="O9" s="73">
        <f>IF(G9&lt;&gt;"",IF($N$4=2,ABS(E9/G8-1),ABS(E9-G8)),"")</f>
        <v>0.0001692333728211537</v>
      </c>
      <c r="P9" s="73">
        <f>IF(G9&lt;&gt;"",IF($N$4=2,ABS(F9/G8-1),ABS(F9-G8)),"")</f>
        <v>0.0194618378744289</v>
      </c>
      <c r="Q9" s="73">
        <f t="shared" si="0"/>
        <v>0.020020711080428022</v>
      </c>
      <c r="R9" s="73">
        <f ca="1">IF(G9&lt;&gt;"",AVERAGE(OFFSET(Q9,-MIN(M9,$E$3),0):Q9),"")</f>
        <v>0.018168071379778827</v>
      </c>
      <c r="S9" s="56"/>
      <c r="T9" s="73">
        <f ca="1">IF(G9&lt;&gt;"",STDEVP(OFFSET(K9,-MIN(M9,$E$3),0):K9),"")</f>
        <v>0.003250018551579913</v>
      </c>
    </row>
    <row r="10" spans="1:20" ht="12.75">
      <c r="A10" s="9">
        <f aca="true" t="shared" si="1" ref="A10:A73">1+A9</f>
        <v>3</v>
      </c>
      <c r="B10" s="7"/>
      <c r="C10" s="3">
        <v>38533</v>
      </c>
      <c r="D10" s="4">
        <v>58.44</v>
      </c>
      <c r="E10" s="4">
        <v>58.84</v>
      </c>
      <c r="F10" s="4">
        <v>57.46</v>
      </c>
      <c r="G10" s="4">
        <v>57.47</v>
      </c>
      <c r="H10" s="5">
        <v>20564100</v>
      </c>
      <c r="I10" s="56">
        <v>56.32</v>
      </c>
      <c r="K10" s="23">
        <f aca="true" t="shared" si="2" ref="K10:K73">IF(G10&lt;&gt;"",I10/I9-1,"")</f>
        <v>-0.016588091496420487</v>
      </c>
      <c r="L10" s="34">
        <f aca="true" t="shared" si="3" ref="L10:L73">IF(G10&lt;&gt;"",H10/1000,"")</f>
        <v>20564.1</v>
      </c>
      <c r="M10" s="9">
        <f>1+M9</f>
        <v>2</v>
      </c>
      <c r="N10" s="56">
        <f aca="true" t="shared" si="4" ref="N10:N73">IF(G10&lt;&gt;"",IF($N$4=2,E10/F10-1,E10-F10),"")</f>
        <v>0.024016707274625793</v>
      </c>
      <c r="O10" s="73">
        <f aca="true" t="shared" si="5" ref="O10:O73">IF(G10&lt;&gt;"",IF($N$4=2,ABS(E10/G9-1),ABS(E10-G9)),"")</f>
        <v>0.006844626967830392</v>
      </c>
      <c r="P10" s="73">
        <f aca="true" t="shared" si="6" ref="P10:P73">IF(G10&lt;&gt;"",IF($N$4=2,ABS(F10/G9-1),ABS(F10-G9)),"")</f>
        <v>0.016769336071184027</v>
      </c>
      <c r="Q10" s="73">
        <f t="shared" si="0"/>
        <v>0.024016707274625793</v>
      </c>
      <c r="R10" s="73">
        <f ca="1">IF(G10&lt;&gt;"",AVERAGE(OFFSET(Q10,-MIN(M10,$E$3),0):Q10),"")</f>
        <v>0.02011761667806115</v>
      </c>
      <c r="S10" s="56"/>
      <c r="T10" s="73">
        <f ca="1">IF(G10&lt;&gt;"",STDEVP(OFFSET(K10,-MIN(M10,$E$3),0):K10),"")</f>
        <v>0.004987111059771854</v>
      </c>
    </row>
    <row r="11" spans="1:20" ht="12.75">
      <c r="A11" s="9">
        <f t="shared" si="1"/>
        <v>4</v>
      </c>
      <c r="B11" s="7"/>
      <c r="C11" s="3">
        <v>38534</v>
      </c>
      <c r="D11" s="4">
        <v>57.75</v>
      </c>
      <c r="E11" s="4">
        <v>58.44</v>
      </c>
      <c r="F11" s="4">
        <v>57.6</v>
      </c>
      <c r="G11" s="4">
        <v>58.31</v>
      </c>
      <c r="H11" s="5">
        <v>12158700</v>
      </c>
      <c r="I11" s="56">
        <v>57.14</v>
      </c>
      <c r="K11" s="23">
        <f t="shared" si="2"/>
        <v>0.014559659090909172</v>
      </c>
      <c r="L11" s="34">
        <f t="shared" si="3"/>
        <v>12158.7</v>
      </c>
      <c r="M11" s="9">
        <f aca="true" t="shared" si="7" ref="M11:M74">1+M10</f>
        <v>3</v>
      </c>
      <c r="N11" s="56">
        <f t="shared" si="4"/>
        <v>0.01458333333333317</v>
      </c>
      <c r="O11" s="73">
        <f t="shared" si="5"/>
        <v>0.01687837132416914</v>
      </c>
      <c r="P11" s="73">
        <f t="shared" si="6"/>
        <v>0.00226204976509492</v>
      </c>
      <c r="Q11" s="73">
        <f t="shared" si="0"/>
        <v>0.01687837132416914</v>
      </c>
      <c r="R11" s="73">
        <f ca="1">IF(G11&lt;&gt;"",AVERAGE(OFFSET(Q11,-MIN(M11,$E$3),0):Q11),"")</f>
        <v>0.019307805339588147</v>
      </c>
      <c r="S11" s="56"/>
      <c r="T11" s="73">
        <f ca="1">IF(G11&lt;&gt;"",STDEVP(OFFSET(K11,-MIN(M11,$E$3),0):K11),"")</f>
        <v>0.011725994031572878</v>
      </c>
    </row>
    <row r="12" spans="1:20" ht="12.75">
      <c r="A12" s="9">
        <f t="shared" si="1"/>
        <v>5</v>
      </c>
      <c r="B12" s="7"/>
      <c r="C12" s="3">
        <v>38538</v>
      </c>
      <c r="D12" s="4">
        <v>58.56</v>
      </c>
      <c r="E12" s="4">
        <v>60.23</v>
      </c>
      <c r="F12" s="4">
        <v>58.46</v>
      </c>
      <c r="G12" s="4">
        <v>60.14</v>
      </c>
      <c r="H12" s="5">
        <v>18103100</v>
      </c>
      <c r="I12" s="56">
        <v>58.93</v>
      </c>
      <c r="K12" s="23">
        <f t="shared" si="2"/>
        <v>0.03132656632831643</v>
      </c>
      <c r="L12" s="34">
        <f t="shared" si="3"/>
        <v>18103.1</v>
      </c>
      <c r="M12" s="9">
        <f t="shared" si="7"/>
        <v>4</v>
      </c>
      <c r="N12" s="56">
        <f t="shared" si="4"/>
        <v>0.0302771125555934</v>
      </c>
      <c r="O12" s="73">
        <f t="shared" si="5"/>
        <v>0.0329274566969644</v>
      </c>
      <c r="P12" s="73">
        <f t="shared" si="6"/>
        <v>0.002572457554450347</v>
      </c>
      <c r="Q12" s="73">
        <f t="shared" si="0"/>
        <v>0.0329274566969644</v>
      </c>
      <c r="R12" s="73">
        <f ca="1">IF(G12&lt;&gt;"",AVERAGE(OFFSET(Q12,-MIN(M12,$E$3),0):Q12),"")</f>
        <v>0.022031735611063398</v>
      </c>
      <c r="S12" s="56"/>
      <c r="T12" s="73">
        <f ca="1">IF(G12&lt;&gt;"",STDEVP(OFFSET(K12,-MIN(M12,$E$3),0):K12),"")</f>
        <v>0.017701306441579755</v>
      </c>
    </row>
    <row r="13" spans="1:20" ht="12.75">
      <c r="A13" s="9">
        <f t="shared" si="1"/>
        <v>6</v>
      </c>
      <c r="B13" s="7"/>
      <c r="C13" s="3">
        <v>38539</v>
      </c>
      <c r="D13" s="4">
        <v>60.5</v>
      </c>
      <c r="E13" s="4">
        <v>60.73</v>
      </c>
      <c r="F13" s="4">
        <v>59.03</v>
      </c>
      <c r="G13" s="4">
        <v>59.11</v>
      </c>
      <c r="H13" s="5">
        <v>18228200</v>
      </c>
      <c r="I13" s="56">
        <v>57.92</v>
      </c>
      <c r="K13" s="23">
        <f t="shared" si="2"/>
        <v>-0.017138978449007247</v>
      </c>
      <c r="L13" s="34">
        <f t="shared" si="3"/>
        <v>18228.2</v>
      </c>
      <c r="M13" s="9">
        <f t="shared" si="7"/>
        <v>5</v>
      </c>
      <c r="N13" s="56">
        <f t="shared" si="4"/>
        <v>0.02879891580552263</v>
      </c>
      <c r="O13" s="73">
        <f t="shared" si="5"/>
        <v>0.009810442301297018</v>
      </c>
      <c r="P13" s="73">
        <f t="shared" si="6"/>
        <v>0.018456933821084154</v>
      </c>
      <c r="Q13" s="73">
        <f t="shared" si="0"/>
        <v>0.02879891580552263</v>
      </c>
      <c r="R13" s="73">
        <f ca="1">IF(G13&lt;&gt;"",AVERAGE(OFFSET(Q13,-MIN(M13,$E$3),0):Q13),"")</f>
        <v>0.0231595989768066</v>
      </c>
      <c r="S13" s="56"/>
      <c r="T13" s="73">
        <f ca="1">IF(G13&lt;&gt;"",STDEVP(OFFSET(K13,-MIN(M13,$E$3),0):K13),"")</f>
        <v>0.017786822627367013</v>
      </c>
    </row>
    <row r="14" spans="1:20" ht="12.75">
      <c r="A14" s="9">
        <f t="shared" si="1"/>
        <v>7</v>
      </c>
      <c r="B14" s="7"/>
      <c r="C14" s="3">
        <v>38540</v>
      </c>
      <c r="D14" s="4">
        <v>58.65</v>
      </c>
      <c r="E14" s="4">
        <v>59.54</v>
      </c>
      <c r="F14" s="4">
        <v>58.29</v>
      </c>
      <c r="G14" s="4">
        <v>59.52</v>
      </c>
      <c r="H14" s="5">
        <v>16118200</v>
      </c>
      <c r="I14" s="56">
        <v>58.32</v>
      </c>
      <c r="K14" s="23">
        <f t="shared" si="2"/>
        <v>0.006906077348066253</v>
      </c>
      <c r="L14" s="34">
        <f t="shared" si="3"/>
        <v>16118.2</v>
      </c>
      <c r="M14" s="9">
        <f t="shared" si="7"/>
        <v>6</v>
      </c>
      <c r="N14" s="56">
        <f t="shared" si="4"/>
        <v>0.021444501629782176</v>
      </c>
      <c r="O14" s="73">
        <f t="shared" si="5"/>
        <v>0.007274572830316295</v>
      </c>
      <c r="P14" s="73">
        <f t="shared" si="6"/>
        <v>0.013872441211300934</v>
      </c>
      <c r="Q14" s="73">
        <f t="shared" si="0"/>
        <v>0.021444501629782176</v>
      </c>
      <c r="R14" s="73">
        <f ca="1">IF(G14&lt;&gt;"",AVERAGE(OFFSET(Q14,-MIN(M14,$E$3),0):Q14),"")</f>
        <v>0.02291458507008883</v>
      </c>
      <c r="S14" s="56"/>
      <c r="T14" s="73">
        <f ca="1">IF(G14&lt;&gt;"",STDEVP(OFFSET(K14,-MIN(M14,$E$3),0):K14),"")</f>
        <v>0.016671008600159992</v>
      </c>
    </row>
    <row r="15" spans="1:20" ht="12.75">
      <c r="A15" s="9">
        <f t="shared" si="1"/>
        <v>8</v>
      </c>
      <c r="B15" s="7"/>
      <c r="C15" s="3">
        <v>38541</v>
      </c>
      <c r="D15" s="4">
        <v>59.68</v>
      </c>
      <c r="E15" s="4">
        <v>60.12</v>
      </c>
      <c r="F15" s="4">
        <v>58.97</v>
      </c>
      <c r="G15" s="4">
        <v>59.4</v>
      </c>
      <c r="H15" s="5">
        <v>17006900</v>
      </c>
      <c r="I15" s="56">
        <v>58.21</v>
      </c>
      <c r="K15" s="23">
        <f t="shared" si="2"/>
        <v>-0.0018861454046639192</v>
      </c>
      <c r="L15" s="34">
        <f t="shared" si="3"/>
        <v>17006.9</v>
      </c>
      <c r="M15" s="9">
        <f t="shared" si="7"/>
        <v>7</v>
      </c>
      <c r="N15" s="56">
        <f t="shared" si="4"/>
        <v>0.019501441410886944</v>
      </c>
      <c r="O15" s="73">
        <f t="shared" si="5"/>
        <v>0.010080645161290258</v>
      </c>
      <c r="P15" s="73">
        <f t="shared" si="6"/>
        <v>0.009240591397849496</v>
      </c>
      <c r="Q15" s="73">
        <f t="shared" si="0"/>
        <v>0.019501441410886944</v>
      </c>
      <c r="R15" s="73">
        <f ca="1">IF(G15&lt;&gt;"",AVERAGE(OFFSET(Q15,-MIN(M15,$E$3),0):Q15),"")</f>
        <v>0.02248794211268859</v>
      </c>
      <c r="S15" s="56"/>
      <c r="T15" s="73">
        <f ca="1">IF(G15&lt;&gt;"",STDEVP(OFFSET(K15,-MIN(M15,$E$3),0):K15),"")</f>
        <v>0.015614986529324935</v>
      </c>
    </row>
    <row r="16" spans="1:20" ht="12.75">
      <c r="A16" s="9">
        <f t="shared" si="1"/>
        <v>9</v>
      </c>
      <c r="B16" s="7"/>
      <c r="C16" s="3">
        <v>38544</v>
      </c>
      <c r="D16" s="4">
        <v>59.39</v>
      </c>
      <c r="E16" s="4">
        <v>60</v>
      </c>
      <c r="F16" s="4">
        <v>58.72</v>
      </c>
      <c r="G16" s="4">
        <v>59.97</v>
      </c>
      <c r="H16" s="5">
        <v>14818500</v>
      </c>
      <c r="I16" s="56">
        <v>58.77</v>
      </c>
      <c r="K16" s="23">
        <f t="shared" si="2"/>
        <v>0.009620340147741047</v>
      </c>
      <c r="L16" s="34">
        <f t="shared" si="3"/>
        <v>14818.5</v>
      </c>
      <c r="M16" s="9">
        <f t="shared" si="7"/>
        <v>8</v>
      </c>
      <c r="N16" s="56">
        <f t="shared" si="4"/>
        <v>0.021798365122615904</v>
      </c>
      <c r="O16" s="73">
        <f t="shared" si="5"/>
        <v>0.010101010101010166</v>
      </c>
      <c r="P16" s="73">
        <f t="shared" si="6"/>
        <v>0.011447811447811485</v>
      </c>
      <c r="Q16" s="73">
        <f t="shared" si="0"/>
        <v>0.021798365122615904</v>
      </c>
      <c r="R16" s="73">
        <f ca="1">IF(G16&lt;&gt;"",AVERAGE(OFFSET(Q16,-MIN(M16,$E$3),0):Q16),"")</f>
        <v>0.02241132244712496</v>
      </c>
      <c r="S16" s="56"/>
      <c r="T16" s="73">
        <f ca="1">IF(G16&lt;&gt;"",STDEVP(OFFSET(K16,-MIN(M16,$E$3),0):K16),"")</f>
        <v>0.015014221937668007</v>
      </c>
    </row>
    <row r="17" spans="1:20" ht="12.75">
      <c r="A17" s="9">
        <f t="shared" si="1"/>
        <v>10</v>
      </c>
      <c r="B17" s="7"/>
      <c r="C17" s="3">
        <v>38545</v>
      </c>
      <c r="D17" s="4">
        <v>59.97</v>
      </c>
      <c r="E17" s="4">
        <v>60.24</v>
      </c>
      <c r="F17" s="4">
        <v>59.4</v>
      </c>
      <c r="G17" s="4">
        <v>59.89</v>
      </c>
      <c r="H17" s="5">
        <v>18421700</v>
      </c>
      <c r="I17" s="56">
        <v>58.69</v>
      </c>
      <c r="K17" s="23">
        <f t="shared" si="2"/>
        <v>-0.0013612387272419202</v>
      </c>
      <c r="L17" s="34">
        <f t="shared" si="3"/>
        <v>18421.7</v>
      </c>
      <c r="M17" s="9">
        <f t="shared" si="7"/>
        <v>9</v>
      </c>
      <c r="N17" s="56">
        <f t="shared" si="4"/>
        <v>0.014141414141414232</v>
      </c>
      <c r="O17" s="73">
        <f t="shared" si="5"/>
        <v>0.004502251125562795</v>
      </c>
      <c r="P17" s="73">
        <f t="shared" si="6"/>
        <v>0.009504752376188086</v>
      </c>
      <c r="Q17" s="73">
        <f t="shared" si="0"/>
        <v>0.014141414141414232</v>
      </c>
      <c r="R17" s="73">
        <f ca="1">IF(G17&lt;&gt;"",AVERAGE(OFFSET(Q17,-MIN(M17,$E$3),0):Q17),"")</f>
        <v>0.021584331616553886</v>
      </c>
      <c r="S17" s="56"/>
      <c r="T17" s="73">
        <f ca="1">IF(G17&lt;&gt;"",STDEVP(OFFSET(K17,-MIN(M17,$E$3),0):K17),"")</f>
        <v>0.014265797142794865</v>
      </c>
    </row>
    <row r="18" spans="1:20" ht="12.75">
      <c r="A18" s="9">
        <f t="shared" si="1"/>
        <v>11</v>
      </c>
      <c r="B18" s="7"/>
      <c r="C18" s="3">
        <v>38546</v>
      </c>
      <c r="D18" s="4">
        <v>59.89</v>
      </c>
      <c r="E18" s="4">
        <v>60.05</v>
      </c>
      <c r="F18" s="4">
        <v>59.37</v>
      </c>
      <c r="G18" s="4">
        <v>59.76</v>
      </c>
      <c r="H18" s="5">
        <v>11568800</v>
      </c>
      <c r="I18" s="56">
        <v>58.56</v>
      </c>
      <c r="K18" s="23">
        <f t="shared" si="2"/>
        <v>-0.0022150281138182404</v>
      </c>
      <c r="L18" s="34">
        <f t="shared" si="3"/>
        <v>11568.8</v>
      </c>
      <c r="M18" s="9">
        <f t="shared" si="7"/>
        <v>10</v>
      </c>
      <c r="N18" s="56">
        <f t="shared" si="4"/>
        <v>0.011453596092302565</v>
      </c>
      <c r="O18" s="73">
        <f t="shared" si="5"/>
        <v>0.0026715645349806305</v>
      </c>
      <c r="P18" s="73">
        <f t="shared" si="6"/>
        <v>0.00868258473868766</v>
      </c>
      <c r="Q18" s="73">
        <f t="shared" si="0"/>
        <v>0.011453596092302565</v>
      </c>
      <c r="R18" s="73">
        <f ca="1">IF(G18&lt;&gt;"",AVERAGE(OFFSET(Q18,-MIN(M18,$E$3),0):Q18),"")</f>
        <v>0.020663355659803765</v>
      </c>
      <c r="S18" s="56"/>
      <c r="T18" s="73">
        <f ca="1">IF(G18&lt;&gt;"",STDEVP(OFFSET(K18,-MIN(M18,$E$3),0):K18),"")</f>
        <v>0.013633614574433258</v>
      </c>
    </row>
    <row r="19" spans="1:20" ht="12.75">
      <c r="A19" s="9">
        <f t="shared" si="1"/>
        <v>12</v>
      </c>
      <c r="B19" s="7"/>
      <c r="C19" s="3">
        <v>38547</v>
      </c>
      <c r="D19" s="4">
        <v>59.89</v>
      </c>
      <c r="E19" s="4">
        <v>60.15</v>
      </c>
      <c r="F19" s="4">
        <v>58.31</v>
      </c>
      <c r="G19" s="4">
        <v>58.59</v>
      </c>
      <c r="H19" s="5">
        <v>20490100</v>
      </c>
      <c r="I19" s="56">
        <v>57.41</v>
      </c>
      <c r="K19" s="23">
        <f t="shared" si="2"/>
        <v>-0.019637978142076573</v>
      </c>
      <c r="L19" s="34">
        <f t="shared" si="3"/>
        <v>20490.1</v>
      </c>
      <c r="M19" s="9">
        <f t="shared" si="7"/>
        <v>11</v>
      </c>
      <c r="N19" s="56">
        <f t="shared" si="4"/>
        <v>0.03155547933459091</v>
      </c>
      <c r="O19" s="73">
        <f t="shared" si="5"/>
        <v>0.006526104417670764</v>
      </c>
      <c r="P19" s="73">
        <f t="shared" si="6"/>
        <v>0.024263721552878148</v>
      </c>
      <c r="Q19" s="73">
        <f t="shared" si="0"/>
        <v>0.03155547933459091</v>
      </c>
      <c r="R19" s="73">
        <f ca="1">IF(G19&lt;&gt;"",AVERAGE(OFFSET(Q19,-MIN(M19,$E$3),0):Q19),"")</f>
        <v>0.021571032632702696</v>
      </c>
      <c r="S19" s="56"/>
      <c r="T19" s="73">
        <f ca="1">IF(G19&lt;&gt;"",STDEVP(OFFSET(K19,-MIN(M19,$E$3),0):K19),"")</f>
        <v>0.014214666336370314</v>
      </c>
    </row>
    <row r="20" spans="1:20" ht="12.75">
      <c r="A20" s="9">
        <f t="shared" si="1"/>
        <v>13</v>
      </c>
      <c r="B20" s="7"/>
      <c r="C20" s="3">
        <v>38548</v>
      </c>
      <c r="D20" s="4">
        <v>58.59</v>
      </c>
      <c r="E20" s="4">
        <v>58.94</v>
      </c>
      <c r="F20" s="4">
        <v>57.88</v>
      </c>
      <c r="G20" s="4">
        <v>58.16</v>
      </c>
      <c r="H20" s="5">
        <v>16691600</v>
      </c>
      <c r="I20" s="56">
        <v>56.99</v>
      </c>
      <c r="K20" s="23">
        <f t="shared" si="2"/>
        <v>-0.007315798641351567</v>
      </c>
      <c r="L20" s="34">
        <f t="shared" si="3"/>
        <v>16691.6</v>
      </c>
      <c r="M20" s="9">
        <f t="shared" si="7"/>
        <v>12</v>
      </c>
      <c r="N20" s="56">
        <f t="shared" si="4"/>
        <v>0.018313752591568644</v>
      </c>
      <c r="O20" s="73">
        <f t="shared" si="5"/>
        <v>0.005973715651134803</v>
      </c>
      <c r="P20" s="73">
        <f t="shared" si="6"/>
        <v>0.01211810889230247</v>
      </c>
      <c r="Q20" s="73">
        <f t="shared" si="0"/>
        <v>0.018313752591568644</v>
      </c>
      <c r="R20" s="73">
        <f ca="1">IF(G20&lt;&gt;"",AVERAGE(OFFSET(Q20,-MIN(M20,$E$3),0):Q20),"")</f>
        <v>0.021320472629538536</v>
      </c>
      <c r="S20" s="56"/>
      <c r="T20" s="73">
        <f ca="1">IF(G20&lt;&gt;"",STDEVP(OFFSET(K20,-MIN(M20,$E$3),0):K20),"")</f>
        <v>0.013761196381152158</v>
      </c>
    </row>
    <row r="21" spans="1:20" ht="12.75">
      <c r="A21" s="9">
        <f t="shared" si="1"/>
        <v>14</v>
      </c>
      <c r="B21" s="7"/>
      <c r="C21" s="3">
        <v>38551</v>
      </c>
      <c r="D21" s="4">
        <v>58.02</v>
      </c>
      <c r="E21" s="4">
        <v>58.47</v>
      </c>
      <c r="F21" s="4">
        <v>57.69</v>
      </c>
      <c r="G21" s="4">
        <v>58.15</v>
      </c>
      <c r="H21" s="5">
        <v>13194200</v>
      </c>
      <c r="I21" s="56">
        <v>56.98</v>
      </c>
      <c r="K21" s="23">
        <f t="shared" si="2"/>
        <v>-0.00017546938059320727</v>
      </c>
      <c r="L21" s="34">
        <f t="shared" si="3"/>
        <v>13194.2</v>
      </c>
      <c r="M21" s="9">
        <f t="shared" si="7"/>
        <v>13</v>
      </c>
      <c r="N21" s="56">
        <f t="shared" si="4"/>
        <v>0.013520540821632787</v>
      </c>
      <c r="O21" s="73">
        <f t="shared" si="5"/>
        <v>0.005330123796423614</v>
      </c>
      <c r="P21" s="73">
        <f t="shared" si="6"/>
        <v>0.008081155433287468</v>
      </c>
      <c r="Q21" s="73">
        <f t="shared" si="0"/>
        <v>0.013520540821632787</v>
      </c>
      <c r="R21" s="73">
        <f ca="1">IF(G21&lt;&gt;"",AVERAGE(OFFSET(Q21,-MIN(M21,$E$3),0):Q21),"")</f>
        <v>0.020763334643259555</v>
      </c>
      <c r="S21" s="56"/>
      <c r="T21" s="73">
        <f ca="1">IF(G21&lt;&gt;"",STDEVP(OFFSET(K21,-MIN(M21,$E$3),0):K21),"")</f>
        <v>0.013264752549278376</v>
      </c>
    </row>
    <row r="22" spans="1:20" ht="12.75">
      <c r="A22" s="9">
        <f t="shared" si="1"/>
        <v>15</v>
      </c>
      <c r="B22" s="7"/>
      <c r="C22" s="3">
        <v>38552</v>
      </c>
      <c r="D22" s="4">
        <v>58.48</v>
      </c>
      <c r="E22" s="4">
        <v>58.82</v>
      </c>
      <c r="F22" s="4">
        <v>57.93</v>
      </c>
      <c r="G22" s="4">
        <v>58.78</v>
      </c>
      <c r="H22" s="5">
        <v>19056400</v>
      </c>
      <c r="I22" s="56">
        <v>57.6</v>
      </c>
      <c r="K22" s="23">
        <f t="shared" si="2"/>
        <v>0.0108810108810109</v>
      </c>
      <c r="L22" s="34">
        <f t="shared" si="3"/>
        <v>19056.4</v>
      </c>
      <c r="M22" s="9">
        <f t="shared" si="7"/>
        <v>14</v>
      </c>
      <c r="N22" s="56">
        <f t="shared" si="4"/>
        <v>0.015363369583980768</v>
      </c>
      <c r="O22" s="73">
        <f t="shared" si="5"/>
        <v>0.011521926053310372</v>
      </c>
      <c r="P22" s="73">
        <f t="shared" si="6"/>
        <v>0.003783319002579555</v>
      </c>
      <c r="Q22" s="73">
        <f t="shared" si="0"/>
        <v>0.015363369583980768</v>
      </c>
      <c r="R22" s="73">
        <f ca="1">IF(G22&lt;&gt;"",AVERAGE(OFFSET(Q22,-MIN(M22,$E$3),0):Q22),"")</f>
        <v>0.02040333697264097</v>
      </c>
      <c r="S22" s="56"/>
      <c r="T22" s="73">
        <f ca="1">IF(G22&lt;&gt;"",STDEVP(OFFSET(K22,-MIN(M22,$E$3),0):K22),"")</f>
        <v>0.013174249154924161</v>
      </c>
    </row>
    <row r="23" spans="1:20" ht="12.75">
      <c r="A23" s="9">
        <f t="shared" si="1"/>
        <v>16</v>
      </c>
      <c r="B23" s="7"/>
      <c r="C23" s="3">
        <v>38553</v>
      </c>
      <c r="D23" s="4">
        <v>58.5</v>
      </c>
      <c r="E23" s="4">
        <v>59.02</v>
      </c>
      <c r="F23" s="4">
        <v>57.99</v>
      </c>
      <c r="G23" s="4">
        <v>59</v>
      </c>
      <c r="H23" s="5">
        <v>19289500</v>
      </c>
      <c r="I23" s="56">
        <v>57.81</v>
      </c>
      <c r="K23" s="23">
        <f t="shared" si="2"/>
        <v>0.003645833333333348</v>
      </c>
      <c r="L23" s="34">
        <f t="shared" si="3"/>
        <v>19289.5</v>
      </c>
      <c r="M23" s="9">
        <f t="shared" si="7"/>
        <v>15</v>
      </c>
      <c r="N23" s="56">
        <f t="shared" si="4"/>
        <v>0.017761683048801435</v>
      </c>
      <c r="O23" s="73">
        <f t="shared" si="5"/>
        <v>0.004083021435862477</v>
      </c>
      <c r="P23" s="73">
        <f t="shared" si="6"/>
        <v>0.013439945559714173</v>
      </c>
      <c r="Q23" s="73">
        <f t="shared" si="0"/>
        <v>0.017761683048801435</v>
      </c>
      <c r="R23" s="73">
        <f ca="1">IF(G23&lt;&gt;"",AVERAGE(OFFSET(Q23,-MIN(M23,$E$3),0):Q23),"")</f>
        <v>0.02049975373061909</v>
      </c>
      <c r="S23" s="56"/>
      <c r="T23" s="73">
        <f ca="1">IF(G23&lt;&gt;"",STDEVP(OFFSET(K23,-MIN(M23,$E$3),0):K23),"")</f>
        <v>0.013170894225676688</v>
      </c>
    </row>
    <row r="24" spans="1:20" ht="12.75">
      <c r="A24" s="9">
        <f t="shared" si="1"/>
        <v>17</v>
      </c>
      <c r="B24" s="7"/>
      <c r="C24" s="3">
        <v>38554</v>
      </c>
      <c r="D24" s="4">
        <v>58.75</v>
      </c>
      <c r="E24" s="4">
        <v>59.05</v>
      </c>
      <c r="F24" s="4">
        <v>57.85</v>
      </c>
      <c r="G24" s="4">
        <v>57.89</v>
      </c>
      <c r="H24" s="5">
        <v>16092700</v>
      </c>
      <c r="I24" s="56">
        <v>56.73</v>
      </c>
      <c r="K24" s="23">
        <f t="shared" si="2"/>
        <v>-0.018681888946549097</v>
      </c>
      <c r="L24" s="34">
        <f t="shared" si="3"/>
        <v>16092.7</v>
      </c>
      <c r="M24" s="9">
        <f t="shared" si="7"/>
        <v>16</v>
      </c>
      <c r="N24" s="56">
        <f t="shared" si="4"/>
        <v>0.02074330164217808</v>
      </c>
      <c r="O24" s="73">
        <f t="shared" si="5"/>
        <v>0.0008474576271186862</v>
      </c>
      <c r="P24" s="73">
        <f t="shared" si="6"/>
        <v>0.019491525423728784</v>
      </c>
      <c r="Q24" s="73">
        <f t="shared" si="0"/>
        <v>0.02074330164217808</v>
      </c>
      <c r="R24" s="73">
        <f ca="1">IF(G24&lt;&gt;"",AVERAGE(OFFSET(Q24,-MIN(M24,$E$3),0):Q24),"")</f>
        <v>0.02054792643473576</v>
      </c>
      <c r="S24" s="56"/>
      <c r="T24" s="73">
        <f ca="1">IF(G24&lt;&gt;"",STDEVP(OFFSET(K24,-MIN(M24,$E$3),0):K24),"")</f>
        <v>0.013731665941409062</v>
      </c>
    </row>
    <row r="25" spans="1:20" ht="12.75">
      <c r="A25" s="9">
        <f t="shared" si="1"/>
        <v>18</v>
      </c>
      <c r="B25" s="7"/>
      <c r="C25" s="3">
        <v>38555</v>
      </c>
      <c r="D25" s="4">
        <v>58.2</v>
      </c>
      <c r="E25" s="4">
        <v>59.7</v>
      </c>
      <c r="F25" s="4">
        <v>58.15</v>
      </c>
      <c r="G25" s="4">
        <v>59.5</v>
      </c>
      <c r="H25" s="5">
        <v>19107400</v>
      </c>
      <c r="I25" s="56">
        <v>58.3</v>
      </c>
      <c r="K25" s="23">
        <f t="shared" si="2"/>
        <v>0.02767495152476651</v>
      </c>
      <c r="L25" s="34">
        <f t="shared" si="3"/>
        <v>19107.4</v>
      </c>
      <c r="M25" s="9">
        <f t="shared" si="7"/>
        <v>17</v>
      </c>
      <c r="N25" s="56">
        <f t="shared" si="4"/>
        <v>0.02665520206362859</v>
      </c>
      <c r="O25" s="73">
        <f t="shared" si="5"/>
        <v>0.03126619450682333</v>
      </c>
      <c r="P25" s="73">
        <f t="shared" si="6"/>
        <v>0.004491276558991064</v>
      </c>
      <c r="Q25" s="73">
        <f t="shared" si="0"/>
        <v>0.03126619450682333</v>
      </c>
      <c r="R25" s="73">
        <f ca="1">IF(G25&lt;&gt;"",AVERAGE(OFFSET(Q25,-MIN(M25,$E$3),0):Q25),"")</f>
        <v>0.02103122558354893</v>
      </c>
      <c r="S25" s="56"/>
      <c r="T25" s="73">
        <f ca="1">IF(G25&lt;&gt;"",STDEVP(OFFSET(K25,-MIN(M25,$E$3),0):K25),"")</f>
        <v>0.014688040774764995</v>
      </c>
    </row>
    <row r="26" spans="1:20" ht="12.75">
      <c r="A26" s="9">
        <f t="shared" si="1"/>
        <v>19</v>
      </c>
      <c r="B26" s="7"/>
      <c r="C26" s="3">
        <v>38558</v>
      </c>
      <c r="D26" s="4">
        <v>59.95</v>
      </c>
      <c r="E26" s="4">
        <v>60.47</v>
      </c>
      <c r="F26" s="4">
        <v>59.45</v>
      </c>
      <c r="G26" s="4">
        <v>59.94</v>
      </c>
      <c r="H26" s="5">
        <v>16941900</v>
      </c>
      <c r="I26" s="56">
        <v>58.74</v>
      </c>
      <c r="K26" s="23">
        <f t="shared" si="2"/>
        <v>0.007547169811320753</v>
      </c>
      <c r="L26" s="34">
        <f t="shared" si="3"/>
        <v>16941.9</v>
      </c>
      <c r="M26" s="9">
        <f t="shared" si="7"/>
        <v>18</v>
      </c>
      <c r="N26" s="56">
        <f t="shared" si="4"/>
        <v>0.01715727502102604</v>
      </c>
      <c r="O26" s="73">
        <f t="shared" si="5"/>
        <v>0.016302521008403348</v>
      </c>
      <c r="P26" s="73">
        <f t="shared" si="6"/>
        <v>0.0008403361344537785</v>
      </c>
      <c r="Q26" s="73">
        <f t="shared" si="0"/>
        <v>0.01715727502102604</v>
      </c>
      <c r="R26" s="73">
        <f ca="1">IF(G26&lt;&gt;"",AVERAGE(OFFSET(Q26,-MIN(M26,$E$3),0):Q26),"")</f>
        <v>0.021049819163339388</v>
      </c>
      <c r="S26" s="56"/>
      <c r="T26" s="73">
        <f ca="1">IF(G26&lt;&gt;"",STDEVP(OFFSET(K26,-MIN(M26,$E$3),0):K26),"")</f>
        <v>0.014402834511246876</v>
      </c>
    </row>
    <row r="27" spans="1:20" ht="12.75">
      <c r="A27" s="9">
        <f t="shared" si="1"/>
        <v>20</v>
      </c>
      <c r="B27" s="7"/>
      <c r="C27" s="3">
        <v>38559</v>
      </c>
      <c r="D27" s="4">
        <v>59.85</v>
      </c>
      <c r="E27" s="4">
        <v>59.97</v>
      </c>
      <c r="F27" s="4">
        <v>59.5</v>
      </c>
      <c r="G27" s="4">
        <v>59.6</v>
      </c>
      <c r="H27" s="5">
        <v>12079800</v>
      </c>
      <c r="I27" s="56">
        <v>58.4</v>
      </c>
      <c r="K27" s="23">
        <f t="shared" si="2"/>
        <v>-0.0057882192713654135</v>
      </c>
      <c r="L27" s="34">
        <f t="shared" si="3"/>
        <v>12079.8</v>
      </c>
      <c r="M27" s="9">
        <f t="shared" si="7"/>
        <v>19</v>
      </c>
      <c r="N27" s="56">
        <f t="shared" si="4"/>
        <v>0.007899159663865563</v>
      </c>
      <c r="O27" s="73">
        <f t="shared" si="5"/>
        <v>0.0005005005005005447</v>
      </c>
      <c r="P27" s="73">
        <f t="shared" si="6"/>
        <v>0.00734067400734062</v>
      </c>
      <c r="Q27" s="73">
        <f t="shared" si="0"/>
        <v>0.007899159663865563</v>
      </c>
      <c r="R27" s="73">
        <f ca="1">IF(G27&lt;&gt;"",AVERAGE(OFFSET(Q27,-MIN(M27,$E$3),0):Q27),"")</f>
        <v>0.01938126602779947</v>
      </c>
      <c r="S27" s="56"/>
      <c r="T27" s="73">
        <f ca="1">IF(G27&lt;&gt;"",STDEVP(OFFSET(K27,-MIN(M27,$E$3),0):K27),"")</f>
        <v>0.012155625381194924</v>
      </c>
    </row>
    <row r="28" spans="1:20" ht="12.75">
      <c r="A28" s="9">
        <f t="shared" si="1"/>
        <v>21</v>
      </c>
      <c r="B28" s="7"/>
      <c r="C28" s="3">
        <v>38560</v>
      </c>
      <c r="D28" s="4">
        <v>59.8</v>
      </c>
      <c r="E28" s="4">
        <v>59.9</v>
      </c>
      <c r="F28" s="4">
        <v>58.85</v>
      </c>
      <c r="G28" s="4">
        <v>59.6</v>
      </c>
      <c r="H28" s="5">
        <v>13527500</v>
      </c>
      <c r="I28" s="56">
        <v>58.4</v>
      </c>
      <c r="K28" s="23">
        <f t="shared" si="2"/>
        <v>0</v>
      </c>
      <c r="L28" s="34">
        <f t="shared" si="3"/>
        <v>13527.5</v>
      </c>
      <c r="M28" s="9">
        <f t="shared" si="7"/>
        <v>20</v>
      </c>
      <c r="N28" s="56">
        <f t="shared" si="4"/>
        <v>0.017841971112999122</v>
      </c>
      <c r="O28" s="73">
        <f t="shared" si="5"/>
        <v>0.00503355704697972</v>
      </c>
      <c r="P28" s="73">
        <f t="shared" si="6"/>
        <v>0.012583892617449632</v>
      </c>
      <c r="Q28" s="73">
        <f t="shared" si="0"/>
        <v>0.017841971112999122</v>
      </c>
      <c r="R28" s="73">
        <f ca="1">IF(G28&lt;&gt;"",AVERAGE(OFFSET(Q28,-MIN(M28,$E$3),0):Q28),"")</f>
        <v>0.0186508030482979</v>
      </c>
      <c r="S28" s="56"/>
      <c r="T28" s="73">
        <f ca="1">IF(G28&lt;&gt;"",STDEVP(OFFSET(K28,-MIN(M28,$E$3),0):K28),"")</f>
        <v>0.01131716067521854</v>
      </c>
    </row>
    <row r="29" spans="1:20" ht="12.75">
      <c r="A29" s="9">
        <f t="shared" si="1"/>
        <v>22</v>
      </c>
      <c r="B29" s="7"/>
      <c r="C29" s="3">
        <v>38561</v>
      </c>
      <c r="D29" s="4">
        <v>59.82</v>
      </c>
      <c r="E29" s="4">
        <v>60.11</v>
      </c>
      <c r="F29" s="4">
        <v>58.97</v>
      </c>
      <c r="G29" s="4">
        <v>60</v>
      </c>
      <c r="H29" s="5">
        <v>19130300</v>
      </c>
      <c r="I29" s="56">
        <v>58.79</v>
      </c>
      <c r="K29" s="23">
        <f t="shared" si="2"/>
        <v>0.006678082191780899</v>
      </c>
      <c r="L29" s="34">
        <f t="shared" si="3"/>
        <v>19130.3</v>
      </c>
      <c r="M29" s="9">
        <f t="shared" si="7"/>
        <v>21</v>
      </c>
      <c r="N29" s="56">
        <f t="shared" si="4"/>
        <v>0.019331863659487913</v>
      </c>
      <c r="O29" s="73">
        <f t="shared" si="5"/>
        <v>0.008557046979865701</v>
      </c>
      <c r="P29" s="73">
        <f t="shared" si="6"/>
        <v>0.010570469798657722</v>
      </c>
      <c r="Q29" s="73">
        <f t="shared" si="0"/>
        <v>0.019331863659487913</v>
      </c>
      <c r="R29" s="73">
        <f ca="1">IF(G29&lt;&gt;"",AVERAGE(OFFSET(Q29,-MIN(M29,$E$3),0):Q29),"")</f>
        <v>0.018509960516944948</v>
      </c>
      <c r="S29" s="56"/>
      <c r="T29" s="73">
        <f ca="1">IF(G29&lt;&gt;"",STDEVP(OFFSET(K29,-MIN(M29,$E$3),0):K29),"")</f>
        <v>0.011308850180837299</v>
      </c>
    </row>
    <row r="30" spans="1:20" ht="12.75">
      <c r="A30" s="9">
        <f t="shared" si="1"/>
        <v>23</v>
      </c>
      <c r="B30" s="7"/>
      <c r="C30" s="3">
        <v>38562</v>
      </c>
      <c r="D30" s="4">
        <v>60.04</v>
      </c>
      <c r="E30" s="4">
        <v>60.17</v>
      </c>
      <c r="F30" s="4">
        <v>58.75</v>
      </c>
      <c r="G30" s="4">
        <v>58.75</v>
      </c>
      <c r="H30" s="5">
        <v>17608000</v>
      </c>
      <c r="I30" s="56">
        <v>57.57</v>
      </c>
      <c r="K30" s="23">
        <f t="shared" si="2"/>
        <v>-0.02075182854226909</v>
      </c>
      <c r="L30" s="34">
        <f t="shared" si="3"/>
        <v>17608</v>
      </c>
      <c r="M30" s="9">
        <f t="shared" si="7"/>
        <v>22</v>
      </c>
      <c r="N30" s="56">
        <f t="shared" si="4"/>
        <v>0.024170212765957544</v>
      </c>
      <c r="O30" s="73">
        <f t="shared" si="5"/>
        <v>0.0028333333333334654</v>
      </c>
      <c r="P30" s="73">
        <f t="shared" si="6"/>
        <v>0.02083333333333337</v>
      </c>
      <c r="Q30" s="73">
        <f t="shared" si="0"/>
        <v>0.024170212765957544</v>
      </c>
      <c r="R30" s="73">
        <f ca="1">IF(G30&lt;&gt;"",AVERAGE(OFFSET(Q30,-MIN(M30,$E$3),0):Q30),"")</f>
        <v>0.018821211940616322</v>
      </c>
      <c r="S30" s="56"/>
      <c r="T30" s="73">
        <f ca="1">IF(G30&lt;&gt;"",STDEVP(OFFSET(K30,-MIN(M30,$E$3),0):K30),"")</f>
        <v>0.012501485993460092</v>
      </c>
    </row>
    <row r="31" spans="1:20" ht="12.75">
      <c r="A31" s="9">
        <f t="shared" si="1"/>
        <v>24</v>
      </c>
      <c r="B31" s="7"/>
      <c r="C31" s="3">
        <v>38565</v>
      </c>
      <c r="D31" s="4">
        <v>59.23</v>
      </c>
      <c r="E31" s="4">
        <v>59.74</v>
      </c>
      <c r="F31" s="4">
        <v>59.14</v>
      </c>
      <c r="G31" s="4">
        <v>59.23</v>
      </c>
      <c r="H31" s="5">
        <v>13034900</v>
      </c>
      <c r="I31" s="56">
        <v>58.04</v>
      </c>
      <c r="K31" s="23">
        <f t="shared" si="2"/>
        <v>0.008163974292165976</v>
      </c>
      <c r="L31" s="34">
        <f t="shared" si="3"/>
        <v>13034.9</v>
      </c>
      <c r="M31" s="9">
        <f t="shared" si="7"/>
        <v>23</v>
      </c>
      <c r="N31" s="56">
        <f t="shared" si="4"/>
        <v>0.010145417653026678</v>
      </c>
      <c r="O31" s="73">
        <f t="shared" si="5"/>
        <v>0.016851063829787183</v>
      </c>
      <c r="P31" s="73">
        <f t="shared" si="6"/>
        <v>0.006638297872340493</v>
      </c>
      <c r="Q31" s="73">
        <f t="shared" si="0"/>
        <v>0.016851063829787183</v>
      </c>
      <c r="R31" s="73">
        <f ca="1">IF(G31&lt;&gt;"",AVERAGE(OFFSET(Q31,-MIN(M31,$E$3),0):Q31),"")</f>
        <v>0.01849139185442774</v>
      </c>
      <c r="S31" s="56"/>
      <c r="T31" s="73">
        <f ca="1">IF(G31&lt;&gt;"",STDEVP(OFFSET(K31,-MIN(M31,$E$3),0):K31),"")</f>
        <v>0.012426710159846767</v>
      </c>
    </row>
    <row r="32" spans="1:20" ht="12.75">
      <c r="A32" s="9">
        <f t="shared" si="1"/>
        <v>25</v>
      </c>
      <c r="C32" s="3">
        <v>38566</v>
      </c>
      <c r="D32" s="4">
        <v>59.36</v>
      </c>
      <c r="E32" s="4">
        <v>59.81</v>
      </c>
      <c r="F32" s="4">
        <v>59.27</v>
      </c>
      <c r="G32" s="4">
        <v>59.81</v>
      </c>
      <c r="H32" s="5">
        <v>13280500</v>
      </c>
      <c r="I32" s="56">
        <v>58.61</v>
      </c>
      <c r="K32" s="23">
        <f t="shared" si="2"/>
        <v>0.0098208132322537</v>
      </c>
      <c r="L32" s="34">
        <f t="shared" si="3"/>
        <v>13280.5</v>
      </c>
      <c r="M32" s="9">
        <f t="shared" si="7"/>
        <v>24</v>
      </c>
      <c r="N32" s="56">
        <f t="shared" si="4"/>
        <v>0.009110848658680615</v>
      </c>
      <c r="O32" s="73">
        <f t="shared" si="5"/>
        <v>0.009792334965389227</v>
      </c>
      <c r="P32" s="73">
        <f t="shared" si="6"/>
        <v>0.0006753334458891036</v>
      </c>
      <c r="Q32" s="73">
        <f t="shared" si="0"/>
        <v>0.009792334965389227</v>
      </c>
      <c r="R32" s="73">
        <f ca="1">IF(G32&lt;&gt;"",AVERAGE(OFFSET(Q32,-MIN(M32,$E$3),0):Q32),"")</f>
        <v>0.01820145324269274</v>
      </c>
      <c r="S32" s="56"/>
      <c r="T32" s="73">
        <f ca="1">IF(G32&lt;&gt;"",STDEVP(OFFSET(K32,-MIN(M32,$E$3),0):K32),"")</f>
        <v>0.012700415566457582</v>
      </c>
    </row>
    <row r="33" spans="1:20" ht="12.75">
      <c r="A33" s="9">
        <f t="shared" si="1"/>
        <v>26</v>
      </c>
      <c r="C33" s="3">
        <v>38567</v>
      </c>
      <c r="D33" s="4">
        <v>60.09</v>
      </c>
      <c r="E33" s="4">
        <v>60.09</v>
      </c>
      <c r="F33" s="4">
        <v>58.87</v>
      </c>
      <c r="G33" s="4">
        <v>59</v>
      </c>
      <c r="H33" s="5">
        <v>19117100</v>
      </c>
      <c r="I33" s="56">
        <v>57.81</v>
      </c>
      <c r="K33" s="23">
        <f t="shared" si="2"/>
        <v>-0.013649547858727185</v>
      </c>
      <c r="L33" s="34">
        <f t="shared" si="3"/>
        <v>19117.1</v>
      </c>
      <c r="M33" s="9">
        <f t="shared" si="7"/>
        <v>25</v>
      </c>
      <c r="N33" s="56">
        <f t="shared" si="4"/>
        <v>0.020723628333616517</v>
      </c>
      <c r="O33" s="73">
        <f t="shared" si="5"/>
        <v>0.004681491389399772</v>
      </c>
      <c r="P33" s="73">
        <f t="shared" si="6"/>
        <v>0.015716435378699267</v>
      </c>
      <c r="Q33" s="73">
        <f t="shared" si="0"/>
        <v>0.020723628333616517</v>
      </c>
      <c r="R33" s="73">
        <f ca="1">IF(G33&lt;&gt;"",AVERAGE(OFFSET(Q33,-MIN(M33,$E$3),0):Q33),"")</f>
        <v>0.01881945539211367</v>
      </c>
      <c r="S33" s="56"/>
      <c r="T33" s="73">
        <f ca="1">IF(G33&lt;&gt;"",STDEVP(OFFSET(K33,-MIN(M33,$E$3),0):K33),"")</f>
        <v>0.013145240531469567</v>
      </c>
    </row>
    <row r="34" spans="1:20" ht="12.75">
      <c r="A34" s="9">
        <f t="shared" si="1"/>
        <v>27</v>
      </c>
      <c r="C34" s="3">
        <v>38568</v>
      </c>
      <c r="D34" s="4">
        <v>58.97</v>
      </c>
      <c r="E34" s="4">
        <v>59.37</v>
      </c>
      <c r="F34" s="4">
        <v>58.5</v>
      </c>
      <c r="G34" s="4">
        <v>58.52</v>
      </c>
      <c r="H34" s="5">
        <v>15883900</v>
      </c>
      <c r="I34" s="56">
        <v>57.34</v>
      </c>
      <c r="K34" s="23">
        <f t="shared" si="2"/>
        <v>-0.008130081300812941</v>
      </c>
      <c r="L34" s="34">
        <f t="shared" si="3"/>
        <v>15883.9</v>
      </c>
      <c r="M34" s="9">
        <f t="shared" si="7"/>
        <v>26</v>
      </c>
      <c r="N34" s="56">
        <f t="shared" si="4"/>
        <v>0.014871794871794908</v>
      </c>
      <c r="O34" s="73">
        <f t="shared" si="5"/>
        <v>0.006271186440677923</v>
      </c>
      <c r="P34" s="73">
        <f t="shared" si="6"/>
        <v>0.008474576271186418</v>
      </c>
      <c r="Q34" s="73">
        <f t="shared" si="0"/>
        <v>0.014871794871794908</v>
      </c>
      <c r="R34" s="73">
        <f ca="1">IF(G34&lt;&gt;"",AVERAGE(OFFSET(Q34,-MIN(M34,$E$3),0):Q34),"")</f>
        <v>0.017707209761260605</v>
      </c>
      <c r="S34" s="56"/>
      <c r="T34" s="73">
        <f ca="1">IF(G34&lt;&gt;"",STDEVP(OFFSET(K34,-MIN(M34,$E$3),0):K34),"")</f>
        <v>0.012332508067350098</v>
      </c>
    </row>
    <row r="35" spans="1:20" ht="12.75">
      <c r="A35" s="9">
        <f t="shared" si="1"/>
        <v>28</v>
      </c>
      <c r="C35" s="3">
        <v>38569</v>
      </c>
      <c r="D35" s="4">
        <v>58.54</v>
      </c>
      <c r="E35" s="4">
        <v>58.7</v>
      </c>
      <c r="F35" s="4">
        <v>57.76</v>
      </c>
      <c r="G35" s="4">
        <v>58.09</v>
      </c>
      <c r="H35" s="5">
        <v>14007500</v>
      </c>
      <c r="I35" s="56">
        <v>56.92</v>
      </c>
      <c r="K35" s="23">
        <f t="shared" si="2"/>
        <v>-0.007324729682595121</v>
      </c>
      <c r="L35" s="34">
        <f t="shared" si="3"/>
        <v>14007.5</v>
      </c>
      <c r="M35" s="9">
        <f t="shared" si="7"/>
        <v>27</v>
      </c>
      <c r="N35" s="56">
        <f t="shared" si="4"/>
        <v>0.016274238227146798</v>
      </c>
      <c r="O35" s="73">
        <f t="shared" si="5"/>
        <v>0.0030758714969241208</v>
      </c>
      <c r="P35" s="73">
        <f t="shared" si="6"/>
        <v>0.012987012987013102</v>
      </c>
      <c r="Q35" s="73">
        <f t="shared" si="0"/>
        <v>0.016274238227146798</v>
      </c>
      <c r="R35" s="73">
        <f ca="1">IF(G35&lt;&gt;"",AVERAGE(OFFSET(Q35,-MIN(M35,$E$3),0):Q35),"")</f>
        <v>0.017571242136965814</v>
      </c>
      <c r="S35" s="56"/>
      <c r="T35" s="73">
        <f ca="1">IF(G35&lt;&gt;"",STDEVP(OFFSET(K35,-MIN(M35,$E$3),0):K35),"")</f>
        <v>0.012332861203197154</v>
      </c>
    </row>
    <row r="36" spans="1:20" ht="12.75">
      <c r="A36" s="9">
        <f t="shared" si="1"/>
        <v>29</v>
      </c>
      <c r="C36" s="3">
        <v>38572</v>
      </c>
      <c r="D36" s="4">
        <v>58.65</v>
      </c>
      <c r="E36" s="4">
        <v>59.45</v>
      </c>
      <c r="F36" s="4">
        <v>58.44</v>
      </c>
      <c r="G36" s="4">
        <v>58.85</v>
      </c>
      <c r="H36" s="5">
        <v>17174700</v>
      </c>
      <c r="I36" s="56">
        <v>57.67</v>
      </c>
      <c r="K36" s="23">
        <f t="shared" si="2"/>
        <v>0.013176387912860132</v>
      </c>
      <c r="L36" s="34">
        <f t="shared" si="3"/>
        <v>17174.7</v>
      </c>
      <c r="M36" s="9">
        <f t="shared" si="7"/>
        <v>28</v>
      </c>
      <c r="N36" s="56">
        <f t="shared" si="4"/>
        <v>0.017282683093771567</v>
      </c>
      <c r="O36" s="73">
        <f t="shared" si="5"/>
        <v>0.02341194697882587</v>
      </c>
      <c r="P36" s="73">
        <f t="shared" si="6"/>
        <v>0.006025133413668282</v>
      </c>
      <c r="Q36" s="73">
        <f t="shared" si="0"/>
        <v>0.02341194697882587</v>
      </c>
      <c r="R36" s="73">
        <f ca="1">IF(G36&lt;&gt;"",AVERAGE(OFFSET(Q36,-MIN(M36,$E$3),0):Q36),"")</f>
        <v>0.01823066921411202</v>
      </c>
      <c r="S36" s="56"/>
      <c r="T36" s="73">
        <f ca="1">IF(G36&lt;&gt;"",STDEVP(OFFSET(K36,-MIN(M36,$E$3),0):K36),"")</f>
        <v>0.012762846291062462</v>
      </c>
    </row>
    <row r="37" spans="1:20" ht="12.75">
      <c r="A37" s="9">
        <f t="shared" si="1"/>
        <v>30</v>
      </c>
      <c r="C37" s="3">
        <v>38573</v>
      </c>
      <c r="D37" s="4">
        <v>59.16</v>
      </c>
      <c r="E37" s="4">
        <v>59.75</v>
      </c>
      <c r="F37" s="4">
        <v>59.11</v>
      </c>
      <c r="G37" s="4">
        <v>59.46</v>
      </c>
      <c r="H37" s="5">
        <v>16054900</v>
      </c>
      <c r="I37" s="56">
        <v>58.27</v>
      </c>
      <c r="K37" s="23">
        <f t="shared" si="2"/>
        <v>0.01040402288885045</v>
      </c>
      <c r="L37" s="34">
        <f t="shared" si="3"/>
        <v>16054.9</v>
      </c>
      <c r="M37" s="9">
        <f t="shared" si="7"/>
        <v>29</v>
      </c>
      <c r="N37" s="56">
        <f t="shared" si="4"/>
        <v>0.010827271189308041</v>
      </c>
      <c r="O37" s="73">
        <f t="shared" si="5"/>
        <v>0.015293118096856295</v>
      </c>
      <c r="P37" s="73">
        <f t="shared" si="6"/>
        <v>0.0044180118946473</v>
      </c>
      <c r="Q37" s="73">
        <f t="shared" si="0"/>
        <v>0.015293118096856295</v>
      </c>
      <c r="R37" s="73">
        <f ca="1">IF(G37&lt;&gt;"",AVERAGE(OFFSET(Q37,-MIN(M37,$E$3),0):Q37),"")</f>
        <v>0.018225985781637054</v>
      </c>
      <c r="S37" s="56"/>
      <c r="T37" s="73">
        <f ca="1">IF(G37&lt;&gt;"",STDEVP(OFFSET(K37,-MIN(M37,$E$3),0):K37),"")</f>
        <v>0.012738469938845351</v>
      </c>
    </row>
    <row r="38" spans="1:20" ht="12.75">
      <c r="A38" s="9">
        <f t="shared" si="1"/>
        <v>31</v>
      </c>
      <c r="C38" s="3">
        <v>38574</v>
      </c>
      <c r="D38" s="4">
        <v>59.75</v>
      </c>
      <c r="E38" s="4">
        <v>60.24</v>
      </c>
      <c r="F38" s="4">
        <v>59.57</v>
      </c>
      <c r="G38" s="4">
        <v>59.9</v>
      </c>
      <c r="H38" s="5">
        <v>19314800</v>
      </c>
      <c r="I38" s="56">
        <v>58.98</v>
      </c>
      <c r="K38" s="23">
        <f t="shared" si="2"/>
        <v>0.012184657628282025</v>
      </c>
      <c r="L38" s="34">
        <f t="shared" si="3"/>
        <v>19314.8</v>
      </c>
      <c r="M38" s="9">
        <f t="shared" si="7"/>
        <v>30</v>
      </c>
      <c r="N38" s="56">
        <f t="shared" si="4"/>
        <v>0.011247272116837292</v>
      </c>
      <c r="O38" s="73">
        <f t="shared" si="5"/>
        <v>0.013118062563067578</v>
      </c>
      <c r="P38" s="73">
        <f t="shared" si="6"/>
        <v>0.0018499831819711599</v>
      </c>
      <c r="Q38" s="73">
        <f t="shared" si="0"/>
        <v>0.013118062563067578</v>
      </c>
      <c r="R38" s="73">
        <f ca="1">IF(G38&lt;&gt;"",AVERAGE(OFFSET(Q38,-MIN(M38,$E$3),0):Q38),"")</f>
        <v>0.01791641108258813</v>
      </c>
      <c r="S38" s="56"/>
      <c r="T38" s="73">
        <f ca="1">IF(G38&lt;&gt;"",STDEVP(OFFSET(K38,-MIN(M38,$E$3),0):K38),"")</f>
        <v>0.013037858919774825</v>
      </c>
    </row>
    <row r="39" spans="1:20" ht="12.75">
      <c r="A39" s="9">
        <f t="shared" si="1"/>
        <v>32</v>
      </c>
      <c r="C39" s="3">
        <v>38575</v>
      </c>
      <c r="D39" s="4">
        <v>60.12</v>
      </c>
      <c r="E39" s="4">
        <v>60.98</v>
      </c>
      <c r="F39" s="4">
        <v>60.06</v>
      </c>
      <c r="G39" s="4">
        <v>60.95</v>
      </c>
      <c r="H39" s="5">
        <v>21222900</v>
      </c>
      <c r="I39" s="56">
        <v>60.02</v>
      </c>
      <c r="K39" s="23">
        <f t="shared" si="2"/>
        <v>0.017633095964733947</v>
      </c>
      <c r="L39" s="34">
        <f t="shared" si="3"/>
        <v>21222.9</v>
      </c>
      <c r="M39" s="9">
        <f t="shared" si="7"/>
        <v>31</v>
      </c>
      <c r="N39" s="56">
        <f t="shared" si="4"/>
        <v>0.015318015318015243</v>
      </c>
      <c r="O39" s="73">
        <f t="shared" si="5"/>
        <v>0.01803005008347247</v>
      </c>
      <c r="P39" s="73">
        <f t="shared" si="6"/>
        <v>0.002671118530884975</v>
      </c>
      <c r="Q39" s="73">
        <f t="shared" si="0"/>
        <v>0.01803005008347247</v>
      </c>
      <c r="R39" s="73">
        <f ca="1">IF(G39&lt;&gt;"",AVERAGE(OFFSET(Q39,-MIN(M39,$E$3),0):Q39),"")</f>
        <v>0.01773552764534109</v>
      </c>
      <c r="S39" s="56"/>
      <c r="T39" s="73">
        <f ca="1">IF(G39&lt;&gt;"",STDEVP(OFFSET(K39,-MIN(M39,$E$3),0):K39),"")</f>
        <v>0.012437929659237628</v>
      </c>
    </row>
    <row r="40" spans="1:20" ht="12.75">
      <c r="A40" s="9">
        <f t="shared" si="1"/>
        <v>33</v>
      </c>
      <c r="C40" s="3">
        <v>38576</v>
      </c>
      <c r="D40" s="4">
        <v>61</v>
      </c>
      <c r="E40" s="4">
        <v>61.34</v>
      </c>
      <c r="F40" s="4">
        <v>60.63</v>
      </c>
      <c r="G40" s="4">
        <v>61.05</v>
      </c>
      <c r="H40" s="5">
        <v>14783200</v>
      </c>
      <c r="I40" s="56">
        <v>60.12</v>
      </c>
      <c r="K40" s="23">
        <f t="shared" si="2"/>
        <v>0.001666111296234396</v>
      </c>
      <c r="L40" s="34">
        <f t="shared" si="3"/>
        <v>14783.2</v>
      </c>
      <c r="M40" s="9">
        <f t="shared" si="7"/>
        <v>32</v>
      </c>
      <c r="N40" s="56">
        <f t="shared" si="4"/>
        <v>0.011710374402111201</v>
      </c>
      <c r="O40" s="73">
        <f t="shared" si="5"/>
        <v>0.006398687448728513</v>
      </c>
      <c r="P40" s="73">
        <f t="shared" si="6"/>
        <v>0.0052502050861361615</v>
      </c>
      <c r="Q40" s="73">
        <f t="shared" si="0"/>
        <v>0.011710374402111201</v>
      </c>
      <c r="R40" s="73">
        <f ca="1">IF(G40&lt;&gt;"",AVERAGE(OFFSET(Q40,-MIN(M40,$E$3),0):Q40),"")</f>
        <v>0.01643180630502695</v>
      </c>
      <c r="S40" s="56"/>
      <c r="T40" s="73">
        <f ca="1">IF(G40&lt;&gt;"",STDEVP(OFFSET(K40,-MIN(M40,$E$3),0):K40),"")</f>
        <v>0.010683911106095888</v>
      </c>
    </row>
    <row r="41" spans="1:20" ht="12.75">
      <c r="A41" s="9">
        <f t="shared" si="1"/>
        <v>34</v>
      </c>
      <c r="C41" s="3">
        <v>38579</v>
      </c>
      <c r="D41" s="4">
        <v>60.95</v>
      </c>
      <c r="E41" s="4">
        <v>61.08</v>
      </c>
      <c r="F41" s="4">
        <v>60.41</v>
      </c>
      <c r="G41" s="4">
        <v>60.42</v>
      </c>
      <c r="H41" s="5">
        <v>12958100</v>
      </c>
      <c r="I41" s="56">
        <v>59.5</v>
      </c>
      <c r="K41" s="23">
        <f t="shared" si="2"/>
        <v>-0.010312707917498276</v>
      </c>
      <c r="L41" s="34">
        <f t="shared" si="3"/>
        <v>12958.1</v>
      </c>
      <c r="M41" s="9">
        <f t="shared" si="7"/>
        <v>33</v>
      </c>
      <c r="N41" s="56">
        <f t="shared" si="4"/>
        <v>0.011090878993544218</v>
      </c>
      <c r="O41" s="73">
        <f t="shared" si="5"/>
        <v>0.0004914004914005066</v>
      </c>
      <c r="P41" s="73">
        <f t="shared" si="6"/>
        <v>0.010483210483210548</v>
      </c>
      <c r="Q41" s="73">
        <f t="shared" si="0"/>
        <v>0.011090878993544218</v>
      </c>
      <c r="R41" s="73">
        <f ca="1">IF(G41&lt;&gt;"",AVERAGE(OFFSET(Q41,-MIN(M41,$E$3),0):Q41),"")</f>
        <v>0.016027379903194826</v>
      </c>
      <c r="S41" s="56"/>
      <c r="T41" s="73">
        <f ca="1">IF(G41&lt;&gt;"",STDEVP(OFFSET(K41,-MIN(M41,$E$3),0):K41),"")</f>
        <v>0.011001931178084807</v>
      </c>
    </row>
    <row r="42" spans="1:20" ht="12.75">
      <c r="A42" s="9">
        <f t="shared" si="1"/>
        <v>35</v>
      </c>
      <c r="C42" s="3">
        <v>38580</v>
      </c>
      <c r="D42" s="4">
        <v>60.42</v>
      </c>
      <c r="E42" s="4">
        <v>60.48</v>
      </c>
      <c r="F42" s="4">
        <v>59.07</v>
      </c>
      <c r="G42" s="4">
        <v>59.07</v>
      </c>
      <c r="H42" s="5">
        <v>16540700</v>
      </c>
      <c r="I42" s="56">
        <v>58.17</v>
      </c>
      <c r="K42" s="23">
        <f t="shared" si="2"/>
        <v>-0.022352941176470575</v>
      </c>
      <c r="L42" s="34">
        <f t="shared" si="3"/>
        <v>16540.7</v>
      </c>
      <c r="M42" s="9">
        <f t="shared" si="7"/>
        <v>34</v>
      </c>
      <c r="N42" s="56">
        <f t="shared" si="4"/>
        <v>0.023869984763839502</v>
      </c>
      <c r="O42" s="73">
        <f t="shared" si="5"/>
        <v>0.0009930486593843213</v>
      </c>
      <c r="P42" s="73">
        <f t="shared" si="6"/>
        <v>0.022343594836147007</v>
      </c>
      <c r="Q42" s="73">
        <f t="shared" si="0"/>
        <v>0.023869984763839502</v>
      </c>
      <c r="R42" s="73">
        <f ca="1">IF(G42&lt;&gt;"",AVERAGE(OFFSET(Q42,-MIN(M42,$E$3),0):Q42),"")</f>
        <v>0.017092101576526422</v>
      </c>
      <c r="S42" s="56"/>
      <c r="T42" s="73">
        <f ca="1">IF(G42&lt;&gt;"",STDEVP(OFFSET(K42,-MIN(M42,$E$3),0):K42),"")</f>
        <v>0.012366373954345146</v>
      </c>
    </row>
    <row r="43" spans="1:20" ht="12.75">
      <c r="A43" s="9">
        <f t="shared" si="1"/>
        <v>36</v>
      </c>
      <c r="C43" s="3">
        <v>38581</v>
      </c>
      <c r="D43" s="4">
        <v>59.05</v>
      </c>
      <c r="E43" s="4">
        <v>59.49</v>
      </c>
      <c r="F43" s="4">
        <v>57.84</v>
      </c>
      <c r="G43" s="4">
        <v>58.18</v>
      </c>
      <c r="H43" s="5">
        <v>21657000</v>
      </c>
      <c r="I43" s="56">
        <v>57.29</v>
      </c>
      <c r="K43" s="23">
        <f t="shared" si="2"/>
        <v>-0.015128072889805777</v>
      </c>
      <c r="L43" s="34">
        <f t="shared" si="3"/>
        <v>21657</v>
      </c>
      <c r="M43" s="9">
        <f t="shared" si="7"/>
        <v>35</v>
      </c>
      <c r="N43" s="56">
        <f t="shared" si="4"/>
        <v>0.028526970954356745</v>
      </c>
      <c r="O43" s="73">
        <f t="shared" si="5"/>
        <v>0.007110208227526726</v>
      </c>
      <c r="P43" s="73">
        <f t="shared" si="6"/>
        <v>0.020822752666328048</v>
      </c>
      <c r="Q43" s="73">
        <f t="shared" si="0"/>
        <v>0.028526970954356745</v>
      </c>
      <c r="R43" s="73">
        <f ca="1">IF(G43&lt;&gt;"",AVERAGE(OFFSET(Q43,-MIN(M43,$E$3),0):Q43),"")</f>
        <v>0.017804434899283596</v>
      </c>
      <c r="S43" s="56"/>
      <c r="T43" s="73">
        <f ca="1">IF(G43&lt;&gt;"",STDEVP(OFFSET(K43,-MIN(M43,$E$3),0):K43),"")</f>
        <v>0.012914777882682246</v>
      </c>
    </row>
    <row r="44" spans="1:20" ht="12.75">
      <c r="A44" s="9">
        <f t="shared" si="1"/>
        <v>37</v>
      </c>
      <c r="C44" s="3">
        <v>38582</v>
      </c>
      <c r="D44" s="4">
        <v>58.15</v>
      </c>
      <c r="E44" s="4">
        <v>58.54</v>
      </c>
      <c r="F44" s="4">
        <v>57.78</v>
      </c>
      <c r="G44" s="4">
        <v>58.11</v>
      </c>
      <c r="H44" s="5">
        <v>15099500</v>
      </c>
      <c r="I44" s="56">
        <v>57.22</v>
      </c>
      <c r="K44" s="23">
        <f t="shared" si="2"/>
        <v>-0.0012218537266538432</v>
      </c>
      <c r="L44" s="34">
        <f t="shared" si="3"/>
        <v>15099.5</v>
      </c>
      <c r="M44" s="9">
        <f t="shared" si="7"/>
        <v>36</v>
      </c>
      <c r="N44" s="56">
        <f t="shared" si="4"/>
        <v>0.013153340256143897</v>
      </c>
      <c r="O44" s="73">
        <f t="shared" si="5"/>
        <v>0.00618769336541769</v>
      </c>
      <c r="P44" s="73">
        <f t="shared" si="6"/>
        <v>0.006875214850464051</v>
      </c>
      <c r="Q44" s="73">
        <f t="shared" si="0"/>
        <v>0.013153340256143897</v>
      </c>
      <c r="R44" s="73">
        <f ca="1">IF(G44&lt;&gt;"",AVERAGE(OFFSET(Q44,-MIN(M44,$E$3),0):Q44),"")</f>
        <v>0.017392533339060663</v>
      </c>
      <c r="S44" s="56"/>
      <c r="T44" s="73">
        <f ca="1">IF(G44&lt;&gt;"",STDEVP(OFFSET(K44,-MIN(M44,$E$3),0):K44),"")</f>
        <v>0.012742917955782272</v>
      </c>
    </row>
    <row r="45" spans="1:20" ht="12.75">
      <c r="A45" s="9">
        <f t="shared" si="1"/>
        <v>38</v>
      </c>
      <c r="C45" s="3">
        <v>38583</v>
      </c>
      <c r="D45" s="4">
        <v>58.52</v>
      </c>
      <c r="E45" s="4">
        <v>58.99</v>
      </c>
      <c r="F45" s="4">
        <v>58.37</v>
      </c>
      <c r="G45" s="4">
        <v>58.82</v>
      </c>
      <c r="H45" s="5">
        <v>14616600</v>
      </c>
      <c r="I45" s="56">
        <v>57.92</v>
      </c>
      <c r="K45" s="23">
        <f t="shared" si="2"/>
        <v>0.012233484795526106</v>
      </c>
      <c r="L45" s="34">
        <f t="shared" si="3"/>
        <v>14616.6</v>
      </c>
      <c r="M45" s="9">
        <f t="shared" si="7"/>
        <v>37</v>
      </c>
      <c r="N45" s="56">
        <f t="shared" si="4"/>
        <v>0.01062189480897735</v>
      </c>
      <c r="O45" s="73">
        <f t="shared" si="5"/>
        <v>0.015143692996042013</v>
      </c>
      <c r="P45" s="73">
        <f t="shared" si="6"/>
        <v>0.004474272930648837</v>
      </c>
      <c r="Q45" s="73">
        <f t="shared" si="0"/>
        <v>0.015143692996042013</v>
      </c>
      <c r="R45" s="73">
        <f ca="1">IF(G45&lt;&gt;"",AVERAGE(OFFSET(Q45,-MIN(M45,$E$3),0):Q45),"")</f>
        <v>0.016790765354399627</v>
      </c>
      <c r="S45" s="56"/>
      <c r="T45" s="73">
        <f ca="1">IF(G45&lt;&gt;"",STDEVP(OFFSET(K45,-MIN(M45,$E$3),0):K45),"")</f>
        <v>0.012098989083516164</v>
      </c>
    </row>
    <row r="46" spans="1:20" ht="12.75">
      <c r="A46" s="9">
        <f t="shared" si="1"/>
        <v>39</v>
      </c>
      <c r="C46" s="3">
        <v>38586</v>
      </c>
      <c r="D46" s="4">
        <v>59.54</v>
      </c>
      <c r="E46" s="4">
        <v>59.75</v>
      </c>
      <c r="F46" s="4">
        <v>58.51</v>
      </c>
      <c r="G46" s="4">
        <v>59.07</v>
      </c>
      <c r="H46" s="5">
        <v>15677600</v>
      </c>
      <c r="I46" s="56">
        <v>58.17</v>
      </c>
      <c r="K46" s="23">
        <f t="shared" si="2"/>
        <v>0.004316298342541547</v>
      </c>
      <c r="L46" s="34">
        <f t="shared" si="3"/>
        <v>15677.6</v>
      </c>
      <c r="M46" s="9">
        <f t="shared" si="7"/>
        <v>38</v>
      </c>
      <c r="N46" s="56">
        <f t="shared" si="4"/>
        <v>0.02119295846863789</v>
      </c>
      <c r="O46" s="73">
        <f t="shared" si="5"/>
        <v>0.015810948656919344</v>
      </c>
      <c r="P46" s="73">
        <f t="shared" si="6"/>
        <v>0.0052703162189732256</v>
      </c>
      <c r="Q46" s="73">
        <f t="shared" si="0"/>
        <v>0.02119295846863789</v>
      </c>
      <c r="R46" s="73">
        <f ca="1">IF(G46&lt;&gt;"",AVERAGE(OFFSET(Q46,-MIN(M46,$E$3),0):Q46),"")</f>
        <v>0.017080224996989676</v>
      </c>
      <c r="S46" s="56"/>
      <c r="T46" s="73">
        <f ca="1">IF(G46&lt;&gt;"",STDEVP(OFFSET(K46,-MIN(M46,$E$3),0):K46),"")</f>
        <v>0.01197344456845729</v>
      </c>
    </row>
    <row r="47" spans="1:20" ht="12.75">
      <c r="A47" s="9">
        <f t="shared" si="1"/>
        <v>40</v>
      </c>
      <c r="C47" s="3">
        <v>38587</v>
      </c>
      <c r="D47" s="4">
        <v>59.11</v>
      </c>
      <c r="E47" s="4">
        <v>59.3</v>
      </c>
      <c r="F47" s="4">
        <v>58.37</v>
      </c>
      <c r="G47" s="4">
        <v>59</v>
      </c>
      <c r="H47" s="5">
        <v>17219400</v>
      </c>
      <c r="I47" s="56">
        <v>58.1</v>
      </c>
      <c r="K47" s="23">
        <f t="shared" si="2"/>
        <v>-0.001203369434416346</v>
      </c>
      <c r="L47" s="34">
        <f t="shared" si="3"/>
        <v>17219.4</v>
      </c>
      <c r="M47" s="9">
        <f t="shared" si="7"/>
        <v>39</v>
      </c>
      <c r="N47" s="56">
        <f t="shared" si="4"/>
        <v>0.015932842213465914</v>
      </c>
      <c r="O47" s="73">
        <f t="shared" si="5"/>
        <v>0.0038936854579312286</v>
      </c>
      <c r="P47" s="73">
        <f t="shared" si="6"/>
        <v>0.01185034704587784</v>
      </c>
      <c r="Q47" s="73">
        <f t="shared" si="0"/>
        <v>0.015932842213465914</v>
      </c>
      <c r="R47" s="73">
        <f ca="1">IF(G47&lt;&gt;"",AVERAGE(OFFSET(Q47,-MIN(M47,$E$3),0):Q47),"")</f>
        <v>0.017489592146861455</v>
      </c>
      <c r="S47" s="56"/>
      <c r="T47" s="73">
        <f ca="1">IF(G47&lt;&gt;"",STDEVP(OFFSET(K47,-MIN(M47,$E$3),0):K47),"")</f>
        <v>0.011696782381721971</v>
      </c>
    </row>
    <row r="48" spans="1:20" ht="12.75">
      <c r="A48" s="9">
        <f t="shared" si="1"/>
        <v>41</v>
      </c>
      <c r="C48" s="3">
        <v>38588</v>
      </c>
      <c r="D48" s="4">
        <v>59.15</v>
      </c>
      <c r="E48" s="4">
        <v>59.61</v>
      </c>
      <c r="F48" s="4">
        <v>58.74</v>
      </c>
      <c r="G48" s="4">
        <v>58.88</v>
      </c>
      <c r="H48" s="5">
        <v>17986500</v>
      </c>
      <c r="I48" s="56">
        <v>57.98</v>
      </c>
      <c r="K48" s="23">
        <f t="shared" si="2"/>
        <v>-0.002065404475043109</v>
      </c>
      <c r="L48" s="34">
        <f t="shared" si="3"/>
        <v>17986.5</v>
      </c>
      <c r="M48" s="9">
        <f t="shared" si="7"/>
        <v>40</v>
      </c>
      <c r="N48" s="56">
        <f t="shared" si="4"/>
        <v>0.014811031664964114</v>
      </c>
      <c r="O48" s="73">
        <f t="shared" si="5"/>
        <v>0.01033898305084735</v>
      </c>
      <c r="P48" s="73">
        <f t="shared" si="6"/>
        <v>0.00440677966101688</v>
      </c>
      <c r="Q48" s="73">
        <f t="shared" si="0"/>
        <v>0.014811031664964114</v>
      </c>
      <c r="R48" s="73">
        <f ca="1">IF(G48&lt;&gt;"",AVERAGE(OFFSET(Q48,-MIN(M48,$E$3),0):Q48),"")</f>
        <v>0.01709541903561796</v>
      </c>
      <c r="S48" s="56"/>
      <c r="T48" s="73">
        <f ca="1">IF(G48&lt;&gt;"",STDEVP(OFFSET(K48,-MIN(M48,$E$3),0):K48),"")</f>
        <v>0.011174786157997661</v>
      </c>
    </row>
    <row r="49" spans="1:20" ht="12.75">
      <c r="A49" s="9">
        <f t="shared" si="1"/>
        <v>42</v>
      </c>
      <c r="C49" s="3">
        <v>38589</v>
      </c>
      <c r="D49" s="4">
        <v>58.85</v>
      </c>
      <c r="E49" s="4">
        <v>59.2</v>
      </c>
      <c r="F49" s="4">
        <v>58.5</v>
      </c>
      <c r="G49" s="4">
        <v>59.18</v>
      </c>
      <c r="H49" s="5">
        <v>14469700</v>
      </c>
      <c r="I49" s="56">
        <v>58.28</v>
      </c>
      <c r="K49" s="23">
        <f t="shared" si="2"/>
        <v>0.005174197999310071</v>
      </c>
      <c r="L49" s="34">
        <f t="shared" si="3"/>
        <v>14469.7</v>
      </c>
      <c r="M49" s="9">
        <f t="shared" si="7"/>
        <v>41</v>
      </c>
      <c r="N49" s="56">
        <f t="shared" si="4"/>
        <v>0.011965811965811923</v>
      </c>
      <c r="O49" s="73">
        <f t="shared" si="5"/>
        <v>0.005434782608695565</v>
      </c>
      <c r="P49" s="73">
        <f t="shared" si="6"/>
        <v>0.006453804347826164</v>
      </c>
      <c r="Q49" s="73">
        <f t="shared" si="0"/>
        <v>0.011965811965811923</v>
      </c>
      <c r="R49" s="73">
        <f ca="1">IF(G49&lt;&gt;"",AVERAGE(OFFSET(Q49,-MIN(M49,$E$3),0):Q49),"")</f>
        <v>0.01690168684188576</v>
      </c>
      <c r="S49" s="56"/>
      <c r="T49" s="73">
        <f ca="1">IF(G49&lt;&gt;"",STDEVP(OFFSET(K49,-MIN(M49,$E$3),0):K49),"")</f>
        <v>0.011000417672431673</v>
      </c>
    </row>
    <row r="50" spans="1:20" ht="12.75">
      <c r="A50" s="9">
        <f t="shared" si="1"/>
        <v>43</v>
      </c>
      <c r="C50" s="3">
        <v>38590</v>
      </c>
      <c r="D50" s="4">
        <v>58.93</v>
      </c>
      <c r="E50" s="4">
        <v>59.18</v>
      </c>
      <c r="F50" s="4">
        <v>58.41</v>
      </c>
      <c r="G50" s="4">
        <v>58.41</v>
      </c>
      <c r="H50" s="5">
        <v>13423900</v>
      </c>
      <c r="I50" s="56">
        <v>57.52</v>
      </c>
      <c r="K50" s="23">
        <f t="shared" si="2"/>
        <v>-0.013040494166094652</v>
      </c>
      <c r="L50" s="34">
        <f t="shared" si="3"/>
        <v>13423.9</v>
      </c>
      <c r="M50" s="9">
        <f t="shared" si="7"/>
        <v>42</v>
      </c>
      <c r="N50" s="56">
        <f t="shared" si="4"/>
        <v>0.01318267419962349</v>
      </c>
      <c r="O50" s="73">
        <f t="shared" si="5"/>
        <v>0</v>
      </c>
      <c r="P50" s="73">
        <f t="shared" si="6"/>
        <v>0.013011152416356975</v>
      </c>
      <c r="Q50" s="73">
        <f t="shared" si="0"/>
        <v>0.01318267419962349</v>
      </c>
      <c r="R50" s="73">
        <f ca="1">IF(G50&lt;&gt;"",AVERAGE(OFFSET(Q50,-MIN(M50,$E$3),0):Q50),"")</f>
        <v>0.01669558257338421</v>
      </c>
      <c r="S50" s="56"/>
      <c r="T50" s="73">
        <f ca="1">IF(G50&lt;&gt;"",STDEVP(OFFSET(K50,-MIN(M50,$E$3),0):K50),"")</f>
        <v>0.011379674700928879</v>
      </c>
    </row>
    <row r="51" spans="1:20" ht="12.75">
      <c r="A51" s="9">
        <f t="shared" si="1"/>
        <v>44</v>
      </c>
      <c r="C51" s="3">
        <v>38593</v>
      </c>
      <c r="D51" s="4">
        <v>59.24</v>
      </c>
      <c r="E51" s="4">
        <v>59.24</v>
      </c>
      <c r="F51" s="4">
        <v>58.12</v>
      </c>
      <c r="G51" s="4">
        <v>58.42</v>
      </c>
      <c r="H51" s="5">
        <v>17740500</v>
      </c>
      <c r="I51" s="56">
        <v>57.53</v>
      </c>
      <c r="K51" s="23">
        <f t="shared" si="2"/>
        <v>0.00017385257301794077</v>
      </c>
      <c r="L51" s="34">
        <f t="shared" si="3"/>
        <v>17740.5</v>
      </c>
      <c r="M51" s="9">
        <f t="shared" si="7"/>
        <v>43</v>
      </c>
      <c r="N51" s="56">
        <f t="shared" si="4"/>
        <v>0.019270474879559574</v>
      </c>
      <c r="O51" s="73">
        <f t="shared" si="5"/>
        <v>0.014209895565827857</v>
      </c>
      <c r="P51" s="73">
        <f t="shared" si="6"/>
        <v>0.004964903269987997</v>
      </c>
      <c r="Q51" s="73">
        <f t="shared" si="0"/>
        <v>0.019270474879559574</v>
      </c>
      <c r="R51" s="73">
        <f ca="1">IF(G51&lt;&gt;"",AVERAGE(OFFSET(Q51,-MIN(M51,$E$3),0):Q51),"")</f>
        <v>0.01641948443343312</v>
      </c>
      <c r="S51" s="56"/>
      <c r="T51" s="73">
        <f ca="1">IF(G51&lt;&gt;"",STDEVP(OFFSET(K51,-MIN(M51,$E$3),0):K51),"")</f>
        <v>0.010885680809149418</v>
      </c>
    </row>
    <row r="52" spans="1:20" ht="12.75">
      <c r="A52" s="9">
        <f t="shared" si="1"/>
        <v>45</v>
      </c>
      <c r="C52" s="3">
        <v>38594</v>
      </c>
      <c r="D52" s="4">
        <v>58.43</v>
      </c>
      <c r="E52" s="4">
        <v>59.12</v>
      </c>
      <c r="F52" s="4">
        <v>58.19</v>
      </c>
      <c r="G52" s="4">
        <v>58.61</v>
      </c>
      <c r="H52" s="5">
        <v>21046300</v>
      </c>
      <c r="I52" s="56">
        <v>57.71</v>
      </c>
      <c r="K52" s="23">
        <f t="shared" si="2"/>
        <v>0.00312880236398394</v>
      </c>
      <c r="L52" s="34">
        <f t="shared" si="3"/>
        <v>21046.3</v>
      </c>
      <c r="M52" s="9">
        <f t="shared" si="7"/>
        <v>44</v>
      </c>
      <c r="N52" s="56">
        <f t="shared" si="4"/>
        <v>0.01598212751331851</v>
      </c>
      <c r="O52" s="73">
        <f t="shared" si="5"/>
        <v>0.01198219787743926</v>
      </c>
      <c r="P52" s="73">
        <f t="shared" si="6"/>
        <v>0.003937007874015852</v>
      </c>
      <c r="Q52" s="73">
        <f t="shared" si="0"/>
        <v>0.01598212751331851</v>
      </c>
      <c r="R52" s="73">
        <f ca="1">IF(G52&lt;&gt;"",AVERAGE(OFFSET(Q52,-MIN(M52,$E$3),0):Q52),"")</f>
        <v>0.0164654183945306</v>
      </c>
      <c r="S52" s="56"/>
      <c r="T52" s="73">
        <f ca="1">IF(G52&lt;&gt;"",STDEVP(OFFSET(K52,-MIN(M52,$E$3),0):K52),"")</f>
        <v>0.01056407380179062</v>
      </c>
    </row>
    <row r="53" spans="1:20" ht="12.75">
      <c r="A53" s="9">
        <f t="shared" si="1"/>
        <v>46</v>
      </c>
      <c r="C53" s="3">
        <v>38595</v>
      </c>
      <c r="D53" s="4">
        <v>58.8</v>
      </c>
      <c r="E53" s="4">
        <v>60</v>
      </c>
      <c r="F53" s="4">
        <v>58.65</v>
      </c>
      <c r="G53" s="4">
        <v>59.9</v>
      </c>
      <c r="H53" s="5">
        <v>32236900</v>
      </c>
      <c r="I53" s="56">
        <v>58.98</v>
      </c>
      <c r="K53" s="23">
        <f t="shared" si="2"/>
        <v>0.022006584647374705</v>
      </c>
      <c r="L53" s="34">
        <f t="shared" si="3"/>
        <v>32236.9</v>
      </c>
      <c r="M53" s="9">
        <f t="shared" si="7"/>
        <v>45</v>
      </c>
      <c r="N53" s="56">
        <f t="shared" si="4"/>
        <v>0.023017902813299296</v>
      </c>
      <c r="O53" s="73">
        <f t="shared" si="5"/>
        <v>0.02371608940453851</v>
      </c>
      <c r="P53" s="73">
        <f t="shared" si="6"/>
        <v>0.0006824773929363648</v>
      </c>
      <c r="Q53" s="73">
        <f t="shared" si="0"/>
        <v>0.02371608940453851</v>
      </c>
      <c r="R53" s="73">
        <f ca="1">IF(G53&lt;&gt;"",AVERAGE(OFFSET(Q53,-MIN(M53,$E$3),0):Q53),"")</f>
        <v>0.017171953517295332</v>
      </c>
      <c r="S53" s="56"/>
      <c r="T53" s="73">
        <f ca="1">IF(G53&lt;&gt;"",STDEVP(OFFSET(K53,-MIN(M53,$E$3),0):K53),"")</f>
        <v>0.011590026008696434</v>
      </c>
    </row>
    <row r="54" spans="1:20" ht="12.75">
      <c r="A54" s="9">
        <f t="shared" si="1"/>
        <v>47</v>
      </c>
      <c r="C54" s="3">
        <v>38596</v>
      </c>
      <c r="D54" s="4">
        <v>60.1</v>
      </c>
      <c r="E54" s="4">
        <v>62.04</v>
      </c>
      <c r="F54" s="4">
        <v>60.1</v>
      </c>
      <c r="G54" s="4">
        <v>61.68</v>
      </c>
      <c r="H54" s="5">
        <v>32577100</v>
      </c>
      <c r="I54" s="56">
        <v>60.74</v>
      </c>
      <c r="K54" s="23">
        <f t="shared" si="2"/>
        <v>0.029840623940318833</v>
      </c>
      <c r="L54" s="34">
        <f t="shared" si="3"/>
        <v>32577.1</v>
      </c>
      <c r="M54" s="9">
        <f t="shared" si="7"/>
        <v>46</v>
      </c>
      <c r="N54" s="56">
        <f t="shared" si="4"/>
        <v>0.03227953410981699</v>
      </c>
      <c r="O54" s="73">
        <f t="shared" si="5"/>
        <v>0.03572621035058421</v>
      </c>
      <c r="P54" s="73">
        <f t="shared" si="6"/>
        <v>0.0033388981636059967</v>
      </c>
      <c r="Q54" s="73">
        <f t="shared" si="0"/>
        <v>0.03572621035058421</v>
      </c>
      <c r="R54" s="73">
        <f ca="1">IF(G54&lt;&gt;"",AVERAGE(OFFSET(Q54,-MIN(M54,$E$3),0):Q54),"")</f>
        <v>0.01835169753510278</v>
      </c>
      <c r="S54" s="56"/>
      <c r="T54" s="73">
        <f ca="1">IF(G54&lt;&gt;"",STDEVP(OFFSET(K54,-MIN(M54,$E$3),0):K54),"")</f>
        <v>0.01312222637654399</v>
      </c>
    </row>
    <row r="55" spans="1:20" ht="12.75">
      <c r="A55" s="9">
        <f t="shared" si="1"/>
        <v>48</v>
      </c>
      <c r="C55" s="3">
        <v>38597</v>
      </c>
      <c r="D55" s="4">
        <v>61.55</v>
      </c>
      <c r="E55" s="4">
        <v>61.55</v>
      </c>
      <c r="F55" s="4">
        <v>60.46</v>
      </c>
      <c r="G55" s="4">
        <v>60.68</v>
      </c>
      <c r="H55" s="5">
        <v>20465600</v>
      </c>
      <c r="I55" s="56">
        <v>59.75</v>
      </c>
      <c r="K55" s="23">
        <f t="shared" si="2"/>
        <v>-0.01629897925584467</v>
      </c>
      <c r="L55" s="34">
        <f t="shared" si="3"/>
        <v>20465.6</v>
      </c>
      <c r="M55" s="9">
        <f t="shared" si="7"/>
        <v>47</v>
      </c>
      <c r="N55" s="56">
        <f t="shared" si="4"/>
        <v>0.01802844856103203</v>
      </c>
      <c r="O55" s="73">
        <f t="shared" si="5"/>
        <v>0.0021076523994811858</v>
      </c>
      <c r="P55" s="73">
        <f t="shared" si="6"/>
        <v>0.019779507133592666</v>
      </c>
      <c r="Q55" s="73">
        <f t="shared" si="0"/>
        <v>0.019779507133592666</v>
      </c>
      <c r="R55" s="73">
        <f ca="1">IF(G55&lt;&gt;"",AVERAGE(OFFSET(Q55,-MIN(M55,$E$3),0):Q55),"")</f>
        <v>0.018889639717201544</v>
      </c>
      <c r="S55" s="56"/>
      <c r="T55" s="73">
        <f ca="1">IF(G55&lt;&gt;"",STDEVP(OFFSET(K55,-MIN(M55,$E$3),0):K55),"")</f>
        <v>0.013798337179444526</v>
      </c>
    </row>
    <row r="56" spans="1:20" ht="12.75">
      <c r="A56" s="9">
        <f t="shared" si="1"/>
        <v>49</v>
      </c>
      <c r="C56" s="3">
        <v>38601</v>
      </c>
      <c r="D56" s="4">
        <v>60.62</v>
      </c>
      <c r="E56" s="4">
        <v>61.11</v>
      </c>
      <c r="F56" s="4">
        <v>60.25</v>
      </c>
      <c r="G56" s="4">
        <v>61.06</v>
      </c>
      <c r="H56" s="5">
        <v>19211100</v>
      </c>
      <c r="I56" s="56">
        <v>60.13</v>
      </c>
      <c r="K56" s="23">
        <f t="shared" si="2"/>
        <v>0.006359832635983276</v>
      </c>
      <c r="L56" s="34">
        <f t="shared" si="3"/>
        <v>19211.1</v>
      </c>
      <c r="M56" s="9">
        <f t="shared" si="7"/>
        <v>48</v>
      </c>
      <c r="N56" s="56">
        <f t="shared" si="4"/>
        <v>0.01427385892116173</v>
      </c>
      <c r="O56" s="73">
        <f t="shared" si="5"/>
        <v>0.007086354647330317</v>
      </c>
      <c r="P56" s="73">
        <f t="shared" si="6"/>
        <v>0.007086354647330206</v>
      </c>
      <c r="Q56" s="73">
        <f t="shared" si="0"/>
        <v>0.01427385892116173</v>
      </c>
      <c r="R56" s="73">
        <f ca="1">IF(G56&lt;&gt;"",AVERAGE(OFFSET(Q56,-MIN(M56,$E$3),0):Q56),"")</f>
        <v>0.019101838379042713</v>
      </c>
      <c r="S56" s="56"/>
      <c r="T56" s="73">
        <f ca="1">IF(G56&lt;&gt;"",STDEVP(OFFSET(K56,-MIN(M56,$E$3),0):K56),"")</f>
        <v>0.013618699923394921</v>
      </c>
    </row>
    <row r="57" spans="1:20" ht="12.75">
      <c r="A57" s="9">
        <f t="shared" si="1"/>
        <v>50</v>
      </c>
      <c r="C57" s="3">
        <v>38602</v>
      </c>
      <c r="D57" s="4">
        <v>60.95</v>
      </c>
      <c r="E57" s="4">
        <v>61.7</v>
      </c>
      <c r="F57" s="4">
        <v>60.7</v>
      </c>
      <c r="G57" s="4">
        <v>61.46</v>
      </c>
      <c r="H57" s="5">
        <v>30904100</v>
      </c>
      <c r="I57" s="56">
        <v>60.52</v>
      </c>
      <c r="K57" s="23">
        <f t="shared" si="2"/>
        <v>0.006485947114585056</v>
      </c>
      <c r="L57" s="34">
        <f t="shared" si="3"/>
        <v>30904.1</v>
      </c>
      <c r="M57" s="9">
        <f t="shared" si="7"/>
        <v>49</v>
      </c>
      <c r="N57" s="56">
        <f t="shared" si="4"/>
        <v>0.016474464579901094</v>
      </c>
      <c r="O57" s="73">
        <f t="shared" si="5"/>
        <v>0.010481493612839898</v>
      </c>
      <c r="P57" s="73">
        <f t="shared" si="6"/>
        <v>0.005895840157222443</v>
      </c>
      <c r="Q57" s="73">
        <f t="shared" si="0"/>
        <v>0.016474464579901094</v>
      </c>
      <c r="R57" s="73">
        <f ca="1">IF(G57&lt;&gt;"",AVERAGE(OFFSET(Q57,-MIN(M57,$E$3),0):Q57),"")</f>
        <v>0.018608803700113485</v>
      </c>
      <c r="S57" s="56"/>
      <c r="T57" s="73">
        <f ca="1">IF(G57&lt;&gt;"",STDEVP(OFFSET(K57,-MIN(M57,$E$3),0):K57),"")</f>
        <v>0.012174176096529047</v>
      </c>
    </row>
    <row r="58" spans="1:20" ht="12.75">
      <c r="A58" s="9">
        <f t="shared" si="1"/>
        <v>51</v>
      </c>
      <c r="C58" s="3">
        <v>38603</v>
      </c>
      <c r="D58" s="4">
        <v>61.44</v>
      </c>
      <c r="E58" s="4">
        <v>61.63</v>
      </c>
      <c r="F58" s="4">
        <v>61</v>
      </c>
      <c r="G58" s="4">
        <v>61.3</v>
      </c>
      <c r="H58" s="5">
        <v>15050900</v>
      </c>
      <c r="I58" s="56">
        <v>60.36</v>
      </c>
      <c r="K58" s="23">
        <f t="shared" si="2"/>
        <v>-0.0026437541308659274</v>
      </c>
      <c r="L58" s="34">
        <f t="shared" si="3"/>
        <v>15050.9</v>
      </c>
      <c r="M58" s="9">
        <f t="shared" si="7"/>
        <v>50</v>
      </c>
      <c r="N58" s="56">
        <f t="shared" si="4"/>
        <v>0.010327868852459066</v>
      </c>
      <c r="O58" s="73">
        <f t="shared" si="5"/>
        <v>0.0027660266840221492</v>
      </c>
      <c r="P58" s="73">
        <f t="shared" si="6"/>
        <v>0.007484542792059901</v>
      </c>
      <c r="Q58" s="73">
        <f t="shared" si="0"/>
        <v>0.010327868852459066</v>
      </c>
      <c r="R58" s="73">
        <f ca="1">IF(G58&lt;&gt;"",AVERAGE(OFFSET(Q58,-MIN(M58,$E$3),0):Q58),"")</f>
        <v>0.01739553022665364</v>
      </c>
      <c r="S58" s="56"/>
      <c r="T58" s="73">
        <f ca="1">IF(G58&lt;&gt;"",STDEVP(OFFSET(K58,-MIN(M58,$E$3),0):K58),"")</f>
        <v>0.011322685864824603</v>
      </c>
    </row>
    <row r="59" spans="1:20" ht="12.75">
      <c r="A59" s="9">
        <f t="shared" si="1"/>
        <v>52</v>
      </c>
      <c r="C59" s="3">
        <v>38604</v>
      </c>
      <c r="D59" s="4">
        <v>61.61</v>
      </c>
      <c r="E59" s="4">
        <v>63.2</v>
      </c>
      <c r="F59" s="4">
        <v>61.6</v>
      </c>
      <c r="G59" s="4">
        <v>63.2</v>
      </c>
      <c r="H59" s="5">
        <v>22617000</v>
      </c>
      <c r="I59" s="56">
        <v>62.23</v>
      </c>
      <c r="K59" s="23">
        <f t="shared" si="2"/>
        <v>0.030980781974817795</v>
      </c>
      <c r="L59" s="34">
        <f t="shared" si="3"/>
        <v>22617</v>
      </c>
      <c r="M59" s="9">
        <f t="shared" si="7"/>
        <v>51</v>
      </c>
      <c r="N59" s="56">
        <f t="shared" si="4"/>
        <v>0.025974025974025983</v>
      </c>
      <c r="O59" s="73">
        <f t="shared" si="5"/>
        <v>0.030995106035889064</v>
      </c>
      <c r="P59" s="73">
        <f t="shared" si="6"/>
        <v>0.004893964110930016</v>
      </c>
      <c r="Q59" s="73">
        <f t="shared" si="0"/>
        <v>0.030995106035889064</v>
      </c>
      <c r="R59" s="73">
        <f ca="1">IF(G59&lt;&gt;"",AVERAGE(OFFSET(Q59,-MIN(M59,$E$3),0):Q59),"")</f>
        <v>0.018584981278636652</v>
      </c>
      <c r="S59" s="56"/>
      <c r="T59" s="73">
        <f ca="1">IF(G59&lt;&gt;"",STDEVP(OFFSET(K59,-MIN(M59,$E$3),0):K59),"")</f>
        <v>0.013124048212368867</v>
      </c>
    </row>
    <row r="60" spans="1:20" ht="12.75">
      <c r="A60" s="9">
        <f t="shared" si="1"/>
        <v>53</v>
      </c>
      <c r="C60" s="3">
        <v>38607</v>
      </c>
      <c r="D60" s="4">
        <v>62.85</v>
      </c>
      <c r="E60" s="4">
        <v>63.05</v>
      </c>
      <c r="F60" s="4">
        <v>62.35</v>
      </c>
      <c r="G60" s="4">
        <v>62.52</v>
      </c>
      <c r="H60" s="5">
        <v>17627200</v>
      </c>
      <c r="I60" s="56">
        <v>61.56</v>
      </c>
      <c r="K60" s="23">
        <f t="shared" si="2"/>
        <v>-0.010766511328940909</v>
      </c>
      <c r="L60" s="34">
        <f t="shared" si="3"/>
        <v>17627.2</v>
      </c>
      <c r="M60" s="9">
        <f t="shared" si="7"/>
        <v>52</v>
      </c>
      <c r="N60" s="56">
        <f t="shared" si="4"/>
        <v>0.01122694466720131</v>
      </c>
      <c r="O60" s="73">
        <f t="shared" si="5"/>
        <v>0.002373417721519111</v>
      </c>
      <c r="P60" s="73">
        <f t="shared" si="6"/>
        <v>0.013449367088607667</v>
      </c>
      <c r="Q60" s="73">
        <f t="shared" si="0"/>
        <v>0.013449367088607667</v>
      </c>
      <c r="R60" s="73">
        <f ca="1">IF(G60&lt;&gt;"",AVERAGE(OFFSET(Q60,-MIN(M60,$E$3),0):Q60),"")</f>
        <v>0.01847202621814103</v>
      </c>
      <c r="S60" s="56"/>
      <c r="T60" s="73">
        <f ca="1">IF(G60&lt;&gt;"",STDEVP(OFFSET(K60,-MIN(M60,$E$3),0):K60),"")</f>
        <v>0.01360549965842342</v>
      </c>
    </row>
    <row r="61" spans="1:20" ht="12.75">
      <c r="A61" s="9">
        <f t="shared" si="1"/>
        <v>54</v>
      </c>
      <c r="C61" s="3">
        <v>38608</v>
      </c>
      <c r="D61" s="4">
        <v>62.2</v>
      </c>
      <c r="E61" s="4">
        <v>62.9</v>
      </c>
      <c r="F61" s="4">
        <v>61.73</v>
      </c>
      <c r="G61" s="4">
        <v>61.87</v>
      </c>
      <c r="H61" s="5">
        <v>16413600</v>
      </c>
      <c r="I61" s="56">
        <v>60.92</v>
      </c>
      <c r="K61" s="23">
        <f t="shared" si="2"/>
        <v>-0.010396361273554255</v>
      </c>
      <c r="L61" s="34">
        <f t="shared" si="3"/>
        <v>16413.6</v>
      </c>
      <c r="M61" s="9">
        <f t="shared" si="7"/>
        <v>53</v>
      </c>
      <c r="N61" s="56">
        <f t="shared" si="4"/>
        <v>0.018953507208812503</v>
      </c>
      <c r="O61" s="73">
        <f t="shared" si="5"/>
        <v>0.00607805502239267</v>
      </c>
      <c r="P61" s="73">
        <f t="shared" si="6"/>
        <v>0.012635956493922018</v>
      </c>
      <c r="Q61" s="73">
        <f t="shared" si="0"/>
        <v>0.018953507208812503</v>
      </c>
      <c r="R61" s="73">
        <f ca="1">IF(G61&lt;&gt;"",AVERAGE(OFFSET(Q61,-MIN(M61,$E$3),0):Q61),"")</f>
        <v>0.018322729467486</v>
      </c>
      <c r="S61" s="56"/>
      <c r="T61" s="73">
        <f ca="1">IF(G61&lt;&gt;"",STDEVP(OFFSET(K61,-MIN(M61,$E$3),0):K61),"")</f>
        <v>0.01408112608686727</v>
      </c>
    </row>
    <row r="62" spans="1:20" ht="12.75">
      <c r="A62" s="9">
        <f t="shared" si="1"/>
        <v>55</v>
      </c>
      <c r="C62" s="3">
        <v>38609</v>
      </c>
      <c r="D62" s="4">
        <v>62.01</v>
      </c>
      <c r="E62" s="4">
        <v>62.75</v>
      </c>
      <c r="F62" s="4">
        <v>61.89</v>
      </c>
      <c r="G62" s="4">
        <v>62.47</v>
      </c>
      <c r="H62" s="5">
        <v>14825800</v>
      </c>
      <c r="I62" s="56">
        <v>61.51</v>
      </c>
      <c r="K62" s="23">
        <f t="shared" si="2"/>
        <v>0.009684832567301349</v>
      </c>
      <c r="L62" s="34">
        <f t="shared" si="3"/>
        <v>14825.8</v>
      </c>
      <c r="M62" s="9">
        <f t="shared" si="7"/>
        <v>54</v>
      </c>
      <c r="N62" s="56">
        <f t="shared" si="4"/>
        <v>0.013895621263532165</v>
      </c>
      <c r="O62" s="73">
        <f t="shared" si="5"/>
        <v>0.014223371585582623</v>
      </c>
      <c r="P62" s="73">
        <f t="shared" si="6"/>
        <v>0.00032325844512692825</v>
      </c>
      <c r="Q62" s="73">
        <f t="shared" si="0"/>
        <v>0.014223371585582623</v>
      </c>
      <c r="R62" s="73">
        <f ca="1">IF(G62&lt;&gt;"",AVERAGE(OFFSET(Q62,-MIN(M62,$E$3),0):Q62),"")</f>
        <v>0.01820876475896045</v>
      </c>
      <c r="S62" s="56"/>
      <c r="T62" s="73">
        <f ca="1">IF(G62&lt;&gt;"",STDEVP(OFFSET(K62,-MIN(M62,$E$3),0):K62),"")</f>
        <v>0.014116928770040652</v>
      </c>
    </row>
    <row r="63" spans="1:20" ht="12.75">
      <c r="A63" s="9">
        <f t="shared" si="1"/>
        <v>56</v>
      </c>
      <c r="C63" s="3">
        <v>38610</v>
      </c>
      <c r="D63" s="4">
        <v>62.87</v>
      </c>
      <c r="E63" s="4">
        <v>63.18</v>
      </c>
      <c r="F63" s="4">
        <v>61.8</v>
      </c>
      <c r="G63" s="4">
        <v>62.46</v>
      </c>
      <c r="H63" s="5">
        <v>19230900</v>
      </c>
      <c r="I63" s="56">
        <v>61.5</v>
      </c>
      <c r="K63" s="23">
        <f t="shared" si="2"/>
        <v>-0.00016257519102580442</v>
      </c>
      <c r="L63" s="34">
        <f t="shared" si="3"/>
        <v>19230.9</v>
      </c>
      <c r="M63" s="9">
        <f t="shared" si="7"/>
        <v>55</v>
      </c>
      <c r="N63" s="56">
        <f t="shared" si="4"/>
        <v>0.022330097087378764</v>
      </c>
      <c r="O63" s="73">
        <f t="shared" si="5"/>
        <v>0.0113654554186009</v>
      </c>
      <c r="P63" s="73">
        <f t="shared" si="6"/>
        <v>0.010725148071074164</v>
      </c>
      <c r="Q63" s="73">
        <f t="shared" si="0"/>
        <v>0.022330097087378764</v>
      </c>
      <c r="R63" s="73">
        <f ca="1">IF(G63&lt;&gt;"",AVERAGE(OFFSET(Q63,-MIN(M63,$E$3),0):Q63),"")</f>
        <v>0.018710035787121427</v>
      </c>
      <c r="S63" s="56"/>
      <c r="T63" s="73">
        <f ca="1">IF(G63&lt;&gt;"",STDEVP(OFFSET(K63,-MIN(M63,$E$3),0):K63),"")</f>
        <v>0.014071154426531207</v>
      </c>
    </row>
    <row r="64" spans="1:20" ht="12.75">
      <c r="A64" s="9">
        <f t="shared" si="1"/>
        <v>57</v>
      </c>
      <c r="C64" s="3">
        <v>38611</v>
      </c>
      <c r="D64" s="4">
        <v>63</v>
      </c>
      <c r="E64" s="4">
        <v>63.89</v>
      </c>
      <c r="F64" s="4">
        <v>62.88</v>
      </c>
      <c r="G64" s="4">
        <v>63.7</v>
      </c>
      <c r="H64" s="5">
        <v>30370600</v>
      </c>
      <c r="I64" s="56">
        <v>62.73</v>
      </c>
      <c r="K64" s="23">
        <f t="shared" si="2"/>
        <v>0.020000000000000018</v>
      </c>
      <c r="L64" s="34">
        <f t="shared" si="3"/>
        <v>30370.6</v>
      </c>
      <c r="M64" s="9">
        <f t="shared" si="7"/>
        <v>56</v>
      </c>
      <c r="N64" s="56">
        <f t="shared" si="4"/>
        <v>0.016062340966921163</v>
      </c>
      <c r="O64" s="73">
        <f t="shared" si="5"/>
        <v>0.022894652577649666</v>
      </c>
      <c r="P64" s="73">
        <f t="shared" si="6"/>
        <v>0.00672430355427478</v>
      </c>
      <c r="Q64" s="73">
        <f t="shared" si="0"/>
        <v>0.022894652577649666</v>
      </c>
      <c r="R64" s="73">
        <f ca="1">IF(G64&lt;&gt;"",AVERAGE(OFFSET(Q64,-MIN(M64,$E$3),0):Q64),"")</f>
        <v>0.019438625161243943</v>
      </c>
      <c r="S64" s="56"/>
      <c r="T64" s="73">
        <f ca="1">IF(G64&lt;&gt;"",STDEVP(OFFSET(K64,-MIN(M64,$E$3),0):K64),"")</f>
        <v>0.014626202764817452</v>
      </c>
    </row>
    <row r="65" spans="1:20" ht="12.75">
      <c r="A65" s="9">
        <f t="shared" si="1"/>
        <v>58</v>
      </c>
      <c r="C65" s="3">
        <v>38614</v>
      </c>
      <c r="D65" s="4">
        <v>64</v>
      </c>
      <c r="E65" s="4">
        <v>64.95</v>
      </c>
      <c r="F65" s="4">
        <v>63.9</v>
      </c>
      <c r="G65" s="4">
        <v>64.63</v>
      </c>
      <c r="H65" s="5">
        <v>20478300</v>
      </c>
      <c r="I65" s="56">
        <v>63.64</v>
      </c>
      <c r="K65" s="23">
        <f t="shared" si="2"/>
        <v>0.014506615654391819</v>
      </c>
      <c r="L65" s="34">
        <f t="shared" si="3"/>
        <v>20478.3</v>
      </c>
      <c r="M65" s="9">
        <f t="shared" si="7"/>
        <v>57</v>
      </c>
      <c r="N65" s="56">
        <f t="shared" si="4"/>
        <v>0.016431924882629234</v>
      </c>
      <c r="O65" s="73">
        <f t="shared" si="5"/>
        <v>0.019623233908948157</v>
      </c>
      <c r="P65" s="73">
        <f t="shared" si="6"/>
        <v>0.0031397174254317317</v>
      </c>
      <c r="Q65" s="73">
        <f t="shared" si="0"/>
        <v>0.019623233908948157</v>
      </c>
      <c r="R65" s="73">
        <f ca="1">IF(G65&lt;&gt;"",AVERAGE(OFFSET(Q65,-MIN(M65,$E$3),0):Q65),"")</f>
        <v>0.019867995808532254</v>
      </c>
      <c r="S65" s="56"/>
      <c r="T65" s="73">
        <f ca="1">IF(G65&lt;&gt;"",STDEVP(OFFSET(K65,-MIN(M65,$E$3),0):K65),"")</f>
        <v>0.01395688325642579</v>
      </c>
    </row>
    <row r="66" spans="1:20" ht="12.75">
      <c r="A66" s="9">
        <f t="shared" si="1"/>
        <v>59</v>
      </c>
      <c r="C66" s="3">
        <v>38615</v>
      </c>
      <c r="D66" s="4">
        <v>64.38</v>
      </c>
      <c r="E66" s="4">
        <v>64.99</v>
      </c>
      <c r="F66" s="4">
        <v>64.21</v>
      </c>
      <c r="G66" s="4">
        <v>64.53</v>
      </c>
      <c r="H66" s="5">
        <v>17415500</v>
      </c>
      <c r="I66" s="56">
        <v>63.54</v>
      </c>
      <c r="K66" s="23">
        <f t="shared" si="2"/>
        <v>-0.001571338780641085</v>
      </c>
      <c r="L66" s="34">
        <f t="shared" si="3"/>
        <v>17415.5</v>
      </c>
      <c r="M66" s="9">
        <f t="shared" si="7"/>
        <v>58</v>
      </c>
      <c r="N66" s="56">
        <f t="shared" si="4"/>
        <v>0.012147640554430739</v>
      </c>
      <c r="O66" s="73">
        <f t="shared" si="5"/>
        <v>0.005570168652328622</v>
      </c>
      <c r="P66" s="73">
        <f t="shared" si="6"/>
        <v>0.006498530094383392</v>
      </c>
      <c r="Q66" s="73">
        <f t="shared" si="0"/>
        <v>0.012147640554430739</v>
      </c>
      <c r="R66" s="73">
        <f ca="1">IF(G66&lt;&gt;"",AVERAGE(OFFSET(Q66,-MIN(M66,$E$3),0):Q66),"")</f>
        <v>0.019393140186857</v>
      </c>
      <c r="S66" s="56"/>
      <c r="T66" s="73">
        <f ca="1">IF(G66&lt;&gt;"",STDEVP(OFFSET(K66,-MIN(M66,$E$3),0):K66),"")</f>
        <v>0.014019269219967696</v>
      </c>
    </row>
    <row r="67" spans="1:20" ht="12.75">
      <c r="A67" s="9">
        <f t="shared" si="1"/>
        <v>60</v>
      </c>
      <c r="C67" s="3">
        <v>38616</v>
      </c>
      <c r="D67" s="4">
        <v>65.04</v>
      </c>
      <c r="E67" s="4">
        <v>65.29</v>
      </c>
      <c r="F67" s="4">
        <v>64.77</v>
      </c>
      <c r="G67" s="4">
        <v>64.97</v>
      </c>
      <c r="H67" s="5">
        <v>23095900</v>
      </c>
      <c r="I67" s="56">
        <v>63.98</v>
      </c>
      <c r="K67" s="23">
        <f t="shared" si="2"/>
        <v>0.006924771797293117</v>
      </c>
      <c r="L67" s="34">
        <f t="shared" si="3"/>
        <v>23095.9</v>
      </c>
      <c r="M67" s="9">
        <f t="shared" si="7"/>
        <v>59</v>
      </c>
      <c r="N67" s="56">
        <f t="shared" si="4"/>
        <v>0.008028408213679228</v>
      </c>
      <c r="O67" s="73">
        <f t="shared" si="5"/>
        <v>0.01177746784441358</v>
      </c>
      <c r="P67" s="73">
        <f t="shared" si="6"/>
        <v>0.003719200371919973</v>
      </c>
      <c r="Q67" s="73">
        <f t="shared" si="0"/>
        <v>0.01177746784441358</v>
      </c>
      <c r="R67" s="73">
        <f ca="1">IF(G67&lt;&gt;"",AVERAGE(OFFSET(Q67,-MIN(M67,$E$3),0):Q67),"")</f>
        <v>0.019112829542263336</v>
      </c>
      <c r="S67" s="56"/>
      <c r="T67" s="73">
        <f ca="1">IF(G67&lt;&gt;"",STDEVP(OFFSET(K67,-MIN(M67,$E$3),0):K67),"")</f>
        <v>0.013985954440234111</v>
      </c>
    </row>
    <row r="68" spans="1:20" ht="12.75">
      <c r="A68" s="9">
        <f t="shared" si="1"/>
        <v>61</v>
      </c>
      <c r="C68" s="3">
        <v>38617</v>
      </c>
      <c r="D68" s="4">
        <v>65.31</v>
      </c>
      <c r="E68" s="4">
        <v>65.96</v>
      </c>
      <c r="F68" s="4">
        <v>64.08</v>
      </c>
      <c r="G68" s="4">
        <v>64.98</v>
      </c>
      <c r="H68" s="5">
        <v>25908200</v>
      </c>
      <c r="I68" s="56">
        <v>63.99</v>
      </c>
      <c r="K68" s="23">
        <f t="shared" si="2"/>
        <v>0.0001562988433887469</v>
      </c>
      <c r="L68" s="34">
        <f t="shared" si="3"/>
        <v>25908.2</v>
      </c>
      <c r="M68" s="9">
        <f t="shared" si="7"/>
        <v>60</v>
      </c>
      <c r="N68" s="56">
        <f t="shared" si="4"/>
        <v>0.02933832709113604</v>
      </c>
      <c r="O68" s="73">
        <f t="shared" si="5"/>
        <v>0.015237802062490369</v>
      </c>
      <c r="P68" s="73">
        <f t="shared" si="6"/>
        <v>0.013698630136986356</v>
      </c>
      <c r="Q68" s="73">
        <f t="shared" si="0"/>
        <v>0.02933832709113604</v>
      </c>
      <c r="R68" s="73">
        <f ca="1">IF(G68&lt;&gt;"",AVERAGE(OFFSET(Q68,-MIN(M68,$E$3),0):Q68),"")</f>
        <v>0.019487645388036504</v>
      </c>
      <c r="S68" s="56"/>
      <c r="T68" s="73">
        <f ca="1">IF(G68&lt;&gt;"",STDEVP(OFFSET(K68,-MIN(M68,$E$3),0):K68),"")</f>
        <v>0.013475333488232804</v>
      </c>
    </row>
    <row r="69" spans="1:20" ht="12.75">
      <c r="A69" s="9">
        <f t="shared" si="1"/>
        <v>62</v>
      </c>
      <c r="C69" s="3">
        <v>38618</v>
      </c>
      <c r="D69" s="4">
        <v>64.6</v>
      </c>
      <c r="E69" s="4">
        <v>64.71</v>
      </c>
      <c r="F69" s="4">
        <v>63.6</v>
      </c>
      <c r="G69" s="4">
        <v>63.83</v>
      </c>
      <c r="H69" s="5">
        <v>18963700</v>
      </c>
      <c r="I69" s="56">
        <v>62.85</v>
      </c>
      <c r="K69" s="23">
        <f t="shared" si="2"/>
        <v>-0.017815283638068502</v>
      </c>
      <c r="L69" s="34">
        <f t="shared" si="3"/>
        <v>18963.7</v>
      </c>
      <c r="M69" s="9">
        <f t="shared" si="7"/>
        <v>61</v>
      </c>
      <c r="N69" s="56">
        <f t="shared" si="4"/>
        <v>0.017452830188679158</v>
      </c>
      <c r="O69" s="73">
        <f t="shared" si="5"/>
        <v>0.0041551246537397946</v>
      </c>
      <c r="P69" s="73">
        <f t="shared" si="6"/>
        <v>0.02123730378578026</v>
      </c>
      <c r="Q69" s="73">
        <f t="shared" si="0"/>
        <v>0.02123730378578026</v>
      </c>
      <c r="R69" s="73">
        <f ca="1">IF(G69&lt;&gt;"",AVERAGE(OFFSET(Q69,-MIN(M69,$E$3),0):Q69),"")</f>
        <v>0.01852171828371624</v>
      </c>
      <c r="S69" s="56"/>
      <c r="T69" s="73">
        <f ca="1">IF(G69&lt;&gt;"",STDEVP(OFFSET(K69,-MIN(M69,$E$3),0):K69),"")</f>
        <v>0.012980276345714022</v>
      </c>
    </row>
    <row r="70" spans="1:20" ht="12.75">
      <c r="A70" s="9">
        <f t="shared" si="1"/>
        <v>63</v>
      </c>
      <c r="C70" s="3">
        <v>38621</v>
      </c>
      <c r="D70" s="4">
        <v>63.7</v>
      </c>
      <c r="E70" s="4">
        <v>65.01</v>
      </c>
      <c r="F70" s="4">
        <v>63.5</v>
      </c>
      <c r="G70" s="4">
        <v>64.6</v>
      </c>
      <c r="H70" s="5">
        <v>17997400</v>
      </c>
      <c r="I70" s="56">
        <v>63.61</v>
      </c>
      <c r="K70" s="23">
        <f t="shared" si="2"/>
        <v>0.012092283214001576</v>
      </c>
      <c r="L70" s="34">
        <f t="shared" si="3"/>
        <v>17997.4</v>
      </c>
      <c r="M70" s="9">
        <f t="shared" si="7"/>
        <v>62</v>
      </c>
      <c r="N70" s="56">
        <f t="shared" si="4"/>
        <v>0.023779527559055103</v>
      </c>
      <c r="O70" s="73">
        <f t="shared" si="5"/>
        <v>0.01848660504464994</v>
      </c>
      <c r="P70" s="73">
        <f t="shared" si="6"/>
        <v>0.0051699827667240905</v>
      </c>
      <c r="Q70" s="73">
        <f t="shared" si="0"/>
        <v>0.023779527559055103</v>
      </c>
      <c r="R70" s="73">
        <f ca="1">IF(G70&lt;&gt;"",AVERAGE(OFFSET(Q70,-MIN(M70,$E$3),0):Q70),"")</f>
        <v>0.018788386312080404</v>
      </c>
      <c r="S70" s="56"/>
      <c r="T70" s="73">
        <f ca="1">IF(G70&lt;&gt;"",STDEVP(OFFSET(K70,-MIN(M70,$E$3),0):K70),"")</f>
        <v>0.012165438048277398</v>
      </c>
    </row>
    <row r="71" spans="1:20" ht="12.75">
      <c r="A71" s="9">
        <f t="shared" si="1"/>
        <v>64</v>
      </c>
      <c r="C71" s="3">
        <v>38622</v>
      </c>
      <c r="D71" s="4">
        <v>64.32</v>
      </c>
      <c r="E71" s="4">
        <v>64.67</v>
      </c>
      <c r="F71" s="4">
        <v>63.75</v>
      </c>
      <c r="G71" s="4">
        <v>64.62</v>
      </c>
      <c r="H71" s="5">
        <v>16848300</v>
      </c>
      <c r="I71" s="56">
        <v>63.63</v>
      </c>
      <c r="K71" s="23">
        <f t="shared" si="2"/>
        <v>0.0003144159723313944</v>
      </c>
      <c r="L71" s="34">
        <f t="shared" si="3"/>
        <v>16848.3</v>
      </c>
      <c r="M71" s="9">
        <f t="shared" si="7"/>
        <v>63</v>
      </c>
      <c r="N71" s="56">
        <f t="shared" si="4"/>
        <v>0.014431372549019716</v>
      </c>
      <c r="O71" s="73">
        <f t="shared" si="5"/>
        <v>0.0010835913312694512</v>
      </c>
      <c r="P71" s="73">
        <f t="shared" si="6"/>
        <v>0.013157894736842035</v>
      </c>
      <c r="Q71" s="73">
        <f t="shared" si="0"/>
        <v>0.014431372549019716</v>
      </c>
      <c r="R71" s="73">
        <f ca="1">IF(G71&lt;&gt;"",AVERAGE(OFFSET(Q71,-MIN(M71,$E$3),0):Q71),"")</f>
        <v>0.018798887220604268</v>
      </c>
      <c r="S71" s="56"/>
      <c r="T71" s="73">
        <f ca="1">IF(G71&lt;&gt;"",STDEVP(OFFSET(K71,-MIN(M71,$E$3),0):K71),"")</f>
        <v>0.012189170467256245</v>
      </c>
    </row>
    <row r="72" spans="1:20" ht="12.75">
      <c r="A72" s="9">
        <f t="shared" si="1"/>
        <v>65</v>
      </c>
      <c r="C72" s="3">
        <v>38623</v>
      </c>
      <c r="D72" s="4">
        <v>64.65</v>
      </c>
      <c r="E72" s="4">
        <v>64.83</v>
      </c>
      <c r="F72" s="4">
        <v>63.85</v>
      </c>
      <c r="G72" s="4">
        <v>64.7</v>
      </c>
      <c r="H72" s="5">
        <v>18704200</v>
      </c>
      <c r="I72" s="56">
        <v>63.71</v>
      </c>
      <c r="K72" s="23">
        <f t="shared" si="2"/>
        <v>0.0012572685840013254</v>
      </c>
      <c r="L72" s="34">
        <f t="shared" si="3"/>
        <v>18704.2</v>
      </c>
      <c r="M72" s="9">
        <f t="shared" si="7"/>
        <v>64</v>
      </c>
      <c r="N72" s="56">
        <f t="shared" si="4"/>
        <v>0.015348472983555128</v>
      </c>
      <c r="O72" s="73">
        <f t="shared" si="5"/>
        <v>0.0032497678737231084</v>
      </c>
      <c r="P72" s="73">
        <f t="shared" si="6"/>
        <v>0.011915815536985508</v>
      </c>
      <c r="Q72" s="73">
        <f aca="true" t="shared" si="8" ref="Q72:Q135">IF(G72&lt;&gt;"",MAX(N72:P72),"")</f>
        <v>0.015348472983555128</v>
      </c>
      <c r="R72" s="73">
        <f ca="1">IF(G72&lt;&gt;"",AVERAGE(OFFSET(Q72,-MIN(M72,$E$3),0):Q72),"")</f>
        <v>0.018723821114181204</v>
      </c>
      <c r="S72" s="56"/>
      <c r="T72" s="73">
        <f ca="1">IF(G72&lt;&gt;"",STDEVP(OFFSET(K72,-MIN(M72,$E$3),0):K72),"")</f>
        <v>0.012183643559616033</v>
      </c>
    </row>
    <row r="73" spans="1:20" ht="12.75">
      <c r="A73" s="9">
        <f t="shared" si="1"/>
        <v>66</v>
      </c>
      <c r="C73" s="3">
        <v>38624</v>
      </c>
      <c r="D73" s="4">
        <v>64.5</v>
      </c>
      <c r="E73" s="4">
        <v>64.91</v>
      </c>
      <c r="F73" s="4">
        <v>64.11</v>
      </c>
      <c r="G73" s="4">
        <v>64.8</v>
      </c>
      <c r="H73" s="5">
        <v>16036200</v>
      </c>
      <c r="I73" s="56">
        <v>63.81</v>
      </c>
      <c r="K73" s="23">
        <f t="shared" si="2"/>
        <v>0.0015696123057604705</v>
      </c>
      <c r="L73" s="34">
        <f t="shared" si="3"/>
        <v>16036.2</v>
      </c>
      <c r="M73" s="9">
        <f t="shared" si="7"/>
        <v>65</v>
      </c>
      <c r="N73" s="56">
        <f t="shared" si="4"/>
        <v>0.01247855248791141</v>
      </c>
      <c r="O73" s="73">
        <f t="shared" si="5"/>
        <v>0.0032457496136011343</v>
      </c>
      <c r="P73" s="73">
        <f t="shared" si="6"/>
        <v>0.00911901081916544</v>
      </c>
      <c r="Q73" s="73">
        <f t="shared" si="8"/>
        <v>0.01247855248791141</v>
      </c>
      <c r="R73" s="73">
        <f ca="1">IF(G73&lt;&gt;"",AVERAGE(OFFSET(Q73,-MIN(M73,$E$3),0):Q73),"")</f>
        <v>0.01886720002321136</v>
      </c>
      <c r="S73" s="56"/>
      <c r="T73" s="73">
        <f ca="1">IF(G73&lt;&gt;"",STDEVP(OFFSET(K73,-MIN(M73,$E$3),0):K73),"")</f>
        <v>0.01208685297403015</v>
      </c>
    </row>
    <row r="74" spans="1:20" ht="12.75">
      <c r="A74" s="9">
        <f aca="true" t="shared" si="9" ref="A74:A137">1+A73</f>
        <v>67</v>
      </c>
      <c r="C74" s="3">
        <v>38625</v>
      </c>
      <c r="D74" s="4">
        <v>64.61</v>
      </c>
      <c r="E74" s="4">
        <v>64.62</v>
      </c>
      <c r="F74" s="4">
        <v>63.3</v>
      </c>
      <c r="G74" s="4">
        <v>63.54</v>
      </c>
      <c r="H74" s="5">
        <v>16028700</v>
      </c>
      <c r="I74" s="56">
        <v>62.57</v>
      </c>
      <c r="K74" s="23">
        <f aca="true" t="shared" si="10" ref="K74:K137">IF(G74&lt;&gt;"",I74/I73-1,"")</f>
        <v>-0.019432690800815</v>
      </c>
      <c r="L74" s="34">
        <f aca="true" t="shared" si="11" ref="L74:L137">IF(G74&lt;&gt;"",H74/1000,"")</f>
        <v>16028.7</v>
      </c>
      <c r="M74" s="9">
        <f t="shared" si="7"/>
        <v>66</v>
      </c>
      <c r="N74" s="56">
        <f aca="true" t="shared" si="12" ref="N74:N137">IF(G74&lt;&gt;"",IF($N$4=2,E74/F74-1,E74-F74),"")</f>
        <v>0.020853080568720594</v>
      </c>
      <c r="O74" s="73">
        <f aca="true" t="shared" si="13" ref="O74:O137">IF(G74&lt;&gt;"",IF($N$4=2,ABS(E74/G73-1),ABS(E74-G73)),"")</f>
        <v>0.002777777777777657</v>
      </c>
      <c r="P74" s="73">
        <f aca="true" t="shared" si="14" ref="P74:P137">IF(G74&lt;&gt;"",IF($N$4=2,ABS(F74/G73-1),ABS(F74-G73)),"")</f>
        <v>0.02314814814814814</v>
      </c>
      <c r="Q74" s="73">
        <f t="shared" si="8"/>
        <v>0.02314814814814814</v>
      </c>
      <c r="R74" s="73">
        <f ca="1">IF(G74&lt;&gt;"",AVERAGE(OFFSET(Q74,-MIN(M74,$E$3),0):Q74),"")</f>
        <v>0.018344069497361965</v>
      </c>
      <c r="S74" s="56"/>
      <c r="T74" s="73">
        <f ca="1">IF(G74&lt;&gt;"",STDEVP(OFFSET(K74,-MIN(M74,$E$3),0):K74),"")</f>
        <v>0.011019361776907353</v>
      </c>
    </row>
    <row r="75" spans="1:20" ht="12.75">
      <c r="A75" s="9">
        <f t="shared" si="9"/>
        <v>68</v>
      </c>
      <c r="C75" s="3">
        <v>38628</v>
      </c>
      <c r="D75" s="4">
        <v>63.55</v>
      </c>
      <c r="E75" s="4">
        <v>63.89</v>
      </c>
      <c r="F75" s="4">
        <v>62.4</v>
      </c>
      <c r="G75" s="4">
        <v>62.49</v>
      </c>
      <c r="H75" s="5">
        <v>20848600</v>
      </c>
      <c r="I75" s="56">
        <v>61.53</v>
      </c>
      <c r="K75" s="23">
        <f t="shared" si="10"/>
        <v>-0.01662138404986413</v>
      </c>
      <c r="L75" s="34">
        <f t="shared" si="11"/>
        <v>20848.6</v>
      </c>
      <c r="M75" s="9">
        <f aca="true" t="shared" si="15" ref="M75:M138">1+M74</f>
        <v>67</v>
      </c>
      <c r="N75" s="56">
        <f t="shared" si="12"/>
        <v>0.023878205128205154</v>
      </c>
      <c r="O75" s="73">
        <f t="shared" si="13"/>
        <v>0.005508341202392186</v>
      </c>
      <c r="P75" s="73">
        <f t="shared" si="14"/>
        <v>0.01794145420207749</v>
      </c>
      <c r="Q75" s="73">
        <f t="shared" si="8"/>
        <v>0.023878205128205154</v>
      </c>
      <c r="R75" s="73">
        <f ca="1">IF(G75&lt;&gt;"",AVERAGE(OFFSET(Q75,-MIN(M75,$E$3),0):Q75),"")</f>
        <v>0.019039325366668466</v>
      </c>
      <c r="S75" s="56"/>
      <c r="T75" s="73">
        <f ca="1">IF(G75&lt;&gt;"",STDEVP(OFFSET(K75,-MIN(M75,$E$3),0):K75),"")</f>
        <v>0.011501965992257066</v>
      </c>
    </row>
    <row r="76" spans="1:20" ht="12.75">
      <c r="A76" s="9">
        <f t="shared" si="9"/>
        <v>69</v>
      </c>
      <c r="C76" s="3">
        <v>38629</v>
      </c>
      <c r="D76" s="4">
        <v>62.35</v>
      </c>
      <c r="E76" s="4">
        <v>62.35</v>
      </c>
      <c r="F76" s="4">
        <v>60.41</v>
      </c>
      <c r="G76" s="4">
        <v>60.55</v>
      </c>
      <c r="H76" s="5">
        <v>21585400</v>
      </c>
      <c r="I76" s="56">
        <v>59.62</v>
      </c>
      <c r="K76" s="23">
        <f t="shared" si="10"/>
        <v>-0.03104176824313354</v>
      </c>
      <c r="L76" s="34">
        <f t="shared" si="11"/>
        <v>21585.4</v>
      </c>
      <c r="M76" s="9">
        <f t="shared" si="15"/>
        <v>68</v>
      </c>
      <c r="N76" s="56">
        <f t="shared" si="12"/>
        <v>0.03211388842906815</v>
      </c>
      <c r="O76" s="73">
        <f t="shared" si="13"/>
        <v>0.002240358457353153</v>
      </c>
      <c r="P76" s="73">
        <f t="shared" si="14"/>
        <v>0.0332853256521044</v>
      </c>
      <c r="Q76" s="73">
        <f t="shared" si="8"/>
        <v>0.0332853256521044</v>
      </c>
      <c r="R76" s="73">
        <f ca="1">IF(G76&lt;&gt;"",AVERAGE(OFFSET(Q76,-MIN(M76,$E$3),0):Q76),"")</f>
        <v>0.019994779929554594</v>
      </c>
      <c r="S76" s="56"/>
      <c r="T76" s="73">
        <f ca="1">IF(G76&lt;&gt;"",STDEVP(OFFSET(K76,-MIN(M76,$E$3),0):K76),"")</f>
        <v>0.013694071731166015</v>
      </c>
    </row>
    <row r="77" spans="1:20" ht="12.75">
      <c r="A77" s="9">
        <f t="shared" si="9"/>
        <v>70</v>
      </c>
      <c r="C77" s="3">
        <v>38630</v>
      </c>
      <c r="D77" s="4">
        <v>60.55</v>
      </c>
      <c r="E77" s="4">
        <v>61.05</v>
      </c>
      <c r="F77" s="4">
        <v>58.9</v>
      </c>
      <c r="G77" s="4">
        <v>58.95</v>
      </c>
      <c r="H77" s="5">
        <v>27909500</v>
      </c>
      <c r="I77" s="56">
        <v>58.05</v>
      </c>
      <c r="K77" s="23">
        <f t="shared" si="10"/>
        <v>-0.02633344515263336</v>
      </c>
      <c r="L77" s="34">
        <f t="shared" si="11"/>
        <v>27909.5</v>
      </c>
      <c r="M77" s="9">
        <f t="shared" si="15"/>
        <v>69</v>
      </c>
      <c r="N77" s="56">
        <f t="shared" si="12"/>
        <v>0.03650254668930386</v>
      </c>
      <c r="O77" s="73">
        <f t="shared" si="13"/>
        <v>0.008257638315441795</v>
      </c>
      <c r="P77" s="73">
        <f t="shared" si="14"/>
        <v>0.02725020644095788</v>
      </c>
      <c r="Q77" s="73">
        <f t="shared" si="8"/>
        <v>0.03650254668930386</v>
      </c>
      <c r="R77" s="73">
        <f ca="1">IF(G77&lt;&gt;"",AVERAGE(OFFSET(Q77,-MIN(M77,$E$3),0):Q77),"")</f>
        <v>0.021480058269802673</v>
      </c>
      <c r="S77" s="56"/>
      <c r="T77" s="73">
        <f ca="1">IF(G77&lt;&gt;"",STDEVP(OFFSET(K77,-MIN(M77,$E$3),0):K77),"")</f>
        <v>0.014672797064485266</v>
      </c>
    </row>
    <row r="78" spans="1:20" ht="12.75">
      <c r="A78" s="9">
        <f t="shared" si="9"/>
        <v>71</v>
      </c>
      <c r="C78" s="3">
        <v>38631</v>
      </c>
      <c r="D78" s="4">
        <v>58.7</v>
      </c>
      <c r="E78" s="4">
        <v>59.36</v>
      </c>
      <c r="F78" s="4">
        <v>57.9</v>
      </c>
      <c r="G78" s="4">
        <v>58.57</v>
      </c>
      <c r="H78" s="5">
        <v>31794000</v>
      </c>
      <c r="I78" s="56">
        <v>57.67</v>
      </c>
      <c r="K78" s="23">
        <f t="shared" si="10"/>
        <v>-0.006546080964685563</v>
      </c>
      <c r="L78" s="34">
        <f t="shared" si="11"/>
        <v>31794</v>
      </c>
      <c r="M78" s="9">
        <f t="shared" si="15"/>
        <v>70</v>
      </c>
      <c r="N78" s="56">
        <f t="shared" si="12"/>
        <v>0.025215889464594188</v>
      </c>
      <c r="O78" s="73">
        <f t="shared" si="13"/>
        <v>0.006955046649703034</v>
      </c>
      <c r="P78" s="73">
        <f t="shared" si="14"/>
        <v>0.0178117048346057</v>
      </c>
      <c r="Q78" s="73">
        <f t="shared" si="8"/>
        <v>0.025215889464594188</v>
      </c>
      <c r="R78" s="73">
        <f ca="1">IF(G78&lt;&gt;"",AVERAGE(OFFSET(Q78,-MIN(M78,$E$3),0):Q78),"")</f>
        <v>0.021672444428283703</v>
      </c>
      <c r="S78" s="56"/>
      <c r="T78" s="73">
        <f ca="1">IF(G78&lt;&gt;"",STDEVP(OFFSET(K78,-MIN(M78,$E$3),0):K78),"")</f>
        <v>0.01465531852574151</v>
      </c>
    </row>
    <row r="79" spans="1:20" ht="12.75">
      <c r="A79" s="9">
        <f t="shared" si="9"/>
        <v>72</v>
      </c>
      <c r="C79" s="3">
        <v>38632</v>
      </c>
      <c r="D79" s="4">
        <v>59.08</v>
      </c>
      <c r="E79" s="4">
        <v>60.04</v>
      </c>
      <c r="F79" s="4">
        <v>58.8</v>
      </c>
      <c r="G79" s="4">
        <v>59.6</v>
      </c>
      <c r="H79" s="5">
        <v>21812100</v>
      </c>
      <c r="I79" s="56">
        <v>58.69</v>
      </c>
      <c r="K79" s="23">
        <f t="shared" si="10"/>
        <v>0.01768683891104561</v>
      </c>
      <c r="L79" s="34">
        <f t="shared" si="11"/>
        <v>21812.1</v>
      </c>
      <c r="M79" s="9">
        <f t="shared" si="15"/>
        <v>71</v>
      </c>
      <c r="N79" s="56">
        <f t="shared" si="12"/>
        <v>0.021088435374149617</v>
      </c>
      <c r="O79" s="73">
        <f t="shared" si="13"/>
        <v>0.025098173126173684</v>
      </c>
      <c r="P79" s="73">
        <f t="shared" si="14"/>
        <v>0.003926925046952245</v>
      </c>
      <c r="Q79" s="73">
        <f t="shared" si="8"/>
        <v>0.025098173126173684</v>
      </c>
      <c r="R79" s="73">
        <f ca="1">IF(G79&lt;&gt;"",AVERAGE(OFFSET(Q79,-MIN(M79,$E$3),0):Q79),"")</f>
        <v>0.021819345798185303</v>
      </c>
      <c r="S79" s="56"/>
      <c r="T79" s="73">
        <f ca="1">IF(G79&lt;&gt;"",STDEVP(OFFSET(K79,-MIN(M79,$E$3),0):K79),"")</f>
        <v>0.014410306658303982</v>
      </c>
    </row>
    <row r="80" spans="1:20" ht="12.75">
      <c r="A80" s="9">
        <f t="shared" si="9"/>
        <v>73</v>
      </c>
      <c r="C80" s="3">
        <v>38635</v>
      </c>
      <c r="D80" s="4">
        <v>59.6</v>
      </c>
      <c r="E80" s="4">
        <v>59.61</v>
      </c>
      <c r="F80" s="4">
        <v>58.3</v>
      </c>
      <c r="G80" s="4">
        <v>58.5</v>
      </c>
      <c r="H80" s="5">
        <v>16128500</v>
      </c>
      <c r="I80" s="56">
        <v>57.61</v>
      </c>
      <c r="K80" s="23">
        <f t="shared" si="10"/>
        <v>-0.018401772022491047</v>
      </c>
      <c r="L80" s="34">
        <f t="shared" si="11"/>
        <v>16128.5</v>
      </c>
      <c r="M80" s="9">
        <f t="shared" si="15"/>
        <v>72</v>
      </c>
      <c r="N80" s="56">
        <f t="shared" si="12"/>
        <v>0.022469982847341363</v>
      </c>
      <c r="O80" s="73">
        <f t="shared" si="13"/>
        <v>0.0001677852348993536</v>
      </c>
      <c r="P80" s="73">
        <f t="shared" si="14"/>
        <v>0.02181208053691286</v>
      </c>
      <c r="Q80" s="73">
        <f t="shared" si="8"/>
        <v>0.022469982847341363</v>
      </c>
      <c r="R80" s="73">
        <f ca="1">IF(G80&lt;&gt;"",AVERAGE(OFFSET(Q80,-MIN(M80,$E$3),0):Q80),"")</f>
        <v>0.022009129060744852</v>
      </c>
      <c r="S80" s="56"/>
      <c r="T80" s="73">
        <f ca="1">IF(G80&lt;&gt;"",STDEVP(OFFSET(K80,-MIN(M80,$E$3),0):K80),"")</f>
        <v>0.01387149357274854</v>
      </c>
    </row>
    <row r="81" spans="1:20" ht="12.75">
      <c r="A81" s="9">
        <f t="shared" si="9"/>
        <v>74</v>
      </c>
      <c r="C81" s="3">
        <v>38636</v>
      </c>
      <c r="D81" s="4">
        <v>58.99</v>
      </c>
      <c r="E81" s="4">
        <v>59.72</v>
      </c>
      <c r="F81" s="4">
        <v>58.84</v>
      </c>
      <c r="G81" s="4">
        <v>59.4</v>
      </c>
      <c r="H81" s="5">
        <v>16471400</v>
      </c>
      <c r="I81" s="56">
        <v>58.49</v>
      </c>
      <c r="K81" s="23">
        <f t="shared" si="10"/>
        <v>0.015275125846207382</v>
      </c>
      <c r="L81" s="34">
        <f t="shared" si="11"/>
        <v>16471.4</v>
      </c>
      <c r="M81" s="9">
        <f t="shared" si="15"/>
        <v>73</v>
      </c>
      <c r="N81" s="56">
        <f t="shared" si="12"/>
        <v>0.014955812372535515</v>
      </c>
      <c r="O81" s="73">
        <f t="shared" si="13"/>
        <v>0.02085470085470087</v>
      </c>
      <c r="P81" s="73">
        <f t="shared" si="14"/>
        <v>0.005811965811965969</v>
      </c>
      <c r="Q81" s="73">
        <f t="shared" si="8"/>
        <v>0.02085470085470087</v>
      </c>
      <c r="R81" s="73">
        <f ca="1">IF(G81&lt;&gt;"",AVERAGE(OFFSET(Q81,-MIN(M81,$E$3),0):Q81),"")</f>
        <v>0.022589599747429526</v>
      </c>
      <c r="S81" s="56"/>
      <c r="T81" s="73">
        <f ca="1">IF(G81&lt;&gt;"",STDEVP(OFFSET(K81,-MIN(M81,$E$3),0):K81),"")</f>
        <v>0.014872364320593561</v>
      </c>
    </row>
    <row r="82" spans="1:20" ht="12.75">
      <c r="A82" s="9">
        <f t="shared" si="9"/>
        <v>75</v>
      </c>
      <c r="C82" s="3">
        <v>38637</v>
      </c>
      <c r="D82" s="4">
        <v>59.38</v>
      </c>
      <c r="E82" s="4">
        <v>59.79</v>
      </c>
      <c r="F82" s="4">
        <v>58.51</v>
      </c>
      <c r="G82" s="4">
        <v>58.94</v>
      </c>
      <c r="H82" s="5">
        <v>15687800</v>
      </c>
      <c r="I82" s="56">
        <v>58.04</v>
      </c>
      <c r="K82" s="23">
        <f t="shared" si="10"/>
        <v>-0.007693622841511427</v>
      </c>
      <c r="L82" s="34">
        <f t="shared" si="11"/>
        <v>15687.8</v>
      </c>
      <c r="M82" s="9">
        <f t="shared" si="15"/>
        <v>74</v>
      </c>
      <c r="N82" s="56">
        <f t="shared" si="12"/>
        <v>0.021876602290206826</v>
      </c>
      <c r="O82" s="73">
        <f t="shared" si="13"/>
        <v>0.0065656565656566634</v>
      </c>
      <c r="P82" s="73">
        <f t="shared" si="14"/>
        <v>0.014983164983164987</v>
      </c>
      <c r="Q82" s="73">
        <f t="shared" si="8"/>
        <v>0.021876602290206826</v>
      </c>
      <c r="R82" s="73">
        <f ca="1">IF(G82&lt;&gt;"",AVERAGE(OFFSET(Q82,-MIN(M82,$E$3),0):Q82),"")</f>
        <v>0.023262875377149075</v>
      </c>
      <c r="S82" s="56"/>
      <c r="T82" s="73">
        <f ca="1">IF(G82&lt;&gt;"",STDEVP(OFFSET(K82,-MIN(M82,$E$3),0):K82),"")</f>
        <v>0.01450766834751649</v>
      </c>
    </row>
    <row r="83" spans="1:20" ht="12.75">
      <c r="A83" s="9">
        <f t="shared" si="9"/>
        <v>76</v>
      </c>
      <c r="C83" s="3">
        <v>38638</v>
      </c>
      <c r="D83" s="4">
        <v>58.5</v>
      </c>
      <c r="E83" s="4">
        <v>58.82</v>
      </c>
      <c r="F83" s="4">
        <v>57.32</v>
      </c>
      <c r="G83" s="4">
        <v>58.16</v>
      </c>
      <c r="H83" s="5">
        <v>21880200</v>
      </c>
      <c r="I83" s="56">
        <v>57.27</v>
      </c>
      <c r="K83" s="23">
        <f t="shared" si="10"/>
        <v>-0.013266712611991638</v>
      </c>
      <c r="L83" s="34">
        <f t="shared" si="11"/>
        <v>21880.2</v>
      </c>
      <c r="M83" s="9">
        <f t="shared" si="15"/>
        <v>75</v>
      </c>
      <c r="N83" s="56">
        <f t="shared" si="12"/>
        <v>0.026168876482902892</v>
      </c>
      <c r="O83" s="73">
        <f t="shared" si="13"/>
        <v>0.002035968781812003</v>
      </c>
      <c r="P83" s="73">
        <f t="shared" si="14"/>
        <v>0.027485578554462098</v>
      </c>
      <c r="Q83" s="73">
        <f t="shared" si="8"/>
        <v>0.027485578554462098</v>
      </c>
      <c r="R83" s="73">
        <f ca="1">IF(G83&lt;&gt;"",AVERAGE(OFFSET(Q83,-MIN(M83,$E$3),0):Q83),"")</f>
        <v>0.02313935880803748</v>
      </c>
      <c r="S83" s="56"/>
      <c r="T83" s="73">
        <f ca="1">IF(G83&lt;&gt;"",STDEVP(OFFSET(K83,-MIN(M83,$E$3),0):K83),"")</f>
        <v>0.014491549575068471</v>
      </c>
    </row>
    <row r="84" spans="1:20" ht="12.75">
      <c r="A84" s="9">
        <f t="shared" si="9"/>
        <v>77</v>
      </c>
      <c r="C84" s="3">
        <v>38639</v>
      </c>
      <c r="D84" s="4">
        <v>57.8</v>
      </c>
      <c r="E84" s="4">
        <v>58.72</v>
      </c>
      <c r="F84" s="4">
        <v>57.14</v>
      </c>
      <c r="G84" s="4">
        <v>58.64</v>
      </c>
      <c r="H84" s="5">
        <v>20260600</v>
      </c>
      <c r="I84" s="56">
        <v>57.74</v>
      </c>
      <c r="K84" s="23">
        <f t="shared" si="10"/>
        <v>0.008206740003492197</v>
      </c>
      <c r="L84" s="34">
        <f t="shared" si="11"/>
        <v>20260.6</v>
      </c>
      <c r="M84" s="9">
        <f t="shared" si="15"/>
        <v>76</v>
      </c>
      <c r="N84" s="56">
        <f t="shared" si="12"/>
        <v>0.02765138256912847</v>
      </c>
      <c r="O84" s="73">
        <f t="shared" si="13"/>
        <v>0.009628610729023324</v>
      </c>
      <c r="P84" s="73">
        <f t="shared" si="14"/>
        <v>0.017537826685006808</v>
      </c>
      <c r="Q84" s="73">
        <f t="shared" si="8"/>
        <v>0.02765138256912847</v>
      </c>
      <c r="R84" s="73">
        <f ca="1">IF(G84&lt;&gt;"",AVERAGE(OFFSET(Q84,-MIN(M84,$E$3),0):Q84),"")</f>
        <v>0.023566964060260695</v>
      </c>
      <c r="S84" s="56"/>
      <c r="T84" s="73">
        <f ca="1">IF(G84&lt;&gt;"",STDEVP(OFFSET(K84,-MIN(M84,$E$3),0):K84),"")</f>
        <v>0.014680909684302324</v>
      </c>
    </row>
    <row r="85" spans="1:20" ht="12.75">
      <c r="A85" s="9">
        <f t="shared" si="9"/>
        <v>78</v>
      </c>
      <c r="C85" s="3">
        <v>38642</v>
      </c>
      <c r="D85" s="4">
        <v>59.05</v>
      </c>
      <c r="E85" s="4">
        <v>59.45</v>
      </c>
      <c r="F85" s="4">
        <v>58.66</v>
      </c>
      <c r="G85" s="4">
        <v>58.86</v>
      </c>
      <c r="H85" s="5">
        <v>14339000</v>
      </c>
      <c r="I85" s="56">
        <v>57.96</v>
      </c>
      <c r="K85" s="23">
        <f t="shared" si="10"/>
        <v>0.0038101835815724794</v>
      </c>
      <c r="L85" s="34">
        <f t="shared" si="11"/>
        <v>14339</v>
      </c>
      <c r="M85" s="9">
        <f t="shared" si="15"/>
        <v>77</v>
      </c>
      <c r="N85" s="56">
        <f t="shared" si="12"/>
        <v>0.013467439481759325</v>
      </c>
      <c r="O85" s="73">
        <f t="shared" si="13"/>
        <v>0.013813096862210106</v>
      </c>
      <c r="P85" s="73">
        <f t="shared" si="14"/>
        <v>0.0003410641200545239</v>
      </c>
      <c r="Q85" s="73">
        <f t="shared" si="8"/>
        <v>0.013813096862210106</v>
      </c>
      <c r="R85" s="73">
        <f ca="1">IF(G85&lt;&gt;"",AVERAGE(OFFSET(Q85,-MIN(M85,$E$3),0):Q85),"")</f>
        <v>0.022902535347137695</v>
      </c>
      <c r="S85" s="56"/>
      <c r="T85" s="73">
        <f ca="1">IF(G85&lt;&gt;"",STDEVP(OFFSET(K85,-MIN(M85,$E$3),0):K85),"")</f>
        <v>0.014154090751669316</v>
      </c>
    </row>
    <row r="86" spans="1:20" ht="12.75">
      <c r="A86" s="9">
        <f t="shared" si="9"/>
        <v>79</v>
      </c>
      <c r="C86" s="3">
        <v>38643</v>
      </c>
      <c r="D86" s="4">
        <v>58.3</v>
      </c>
      <c r="E86" s="4">
        <v>58.58</v>
      </c>
      <c r="F86" s="4">
        <v>56.3</v>
      </c>
      <c r="G86" s="4">
        <v>56.3</v>
      </c>
      <c r="H86" s="5">
        <v>65915600</v>
      </c>
      <c r="I86" s="56">
        <v>55.44</v>
      </c>
      <c r="K86" s="23">
        <f t="shared" si="10"/>
        <v>-0.0434782608695653</v>
      </c>
      <c r="L86" s="34">
        <f t="shared" si="11"/>
        <v>65915.6</v>
      </c>
      <c r="M86" s="9">
        <f t="shared" si="15"/>
        <v>78</v>
      </c>
      <c r="N86" s="56">
        <f t="shared" si="12"/>
        <v>0.040497335701598525</v>
      </c>
      <c r="O86" s="73">
        <f t="shared" si="13"/>
        <v>0.004757050628610315</v>
      </c>
      <c r="P86" s="73">
        <f t="shared" si="14"/>
        <v>0.04349303431872242</v>
      </c>
      <c r="Q86" s="73">
        <f t="shared" si="8"/>
        <v>0.04349303431872242</v>
      </c>
      <c r="R86" s="73">
        <f ca="1">IF(G86&lt;&gt;"",AVERAGE(OFFSET(Q86,-MIN(M86,$E$3),0):Q86),"")</f>
        <v>0.024839979465117876</v>
      </c>
      <c r="S86" s="56"/>
      <c r="T86" s="73">
        <f ca="1">IF(G86&lt;&gt;"",STDEVP(OFFSET(K86,-MIN(M86,$E$3),0):K86),"")</f>
        <v>0.01680250265849507</v>
      </c>
    </row>
    <row r="87" spans="1:20" ht="12.75">
      <c r="A87" s="9">
        <f t="shared" si="9"/>
        <v>80</v>
      </c>
      <c r="C87" s="3">
        <v>38644</v>
      </c>
      <c r="D87" s="4">
        <v>56.5</v>
      </c>
      <c r="E87" s="4">
        <v>57.35</v>
      </c>
      <c r="F87" s="4">
        <v>55.65</v>
      </c>
      <c r="G87" s="4">
        <v>57.17</v>
      </c>
      <c r="H87" s="5">
        <v>30831900</v>
      </c>
      <c r="I87" s="56">
        <v>56.3</v>
      </c>
      <c r="K87" s="23">
        <f t="shared" si="10"/>
        <v>0.015512265512265477</v>
      </c>
      <c r="L87" s="34">
        <f t="shared" si="11"/>
        <v>30831.9</v>
      </c>
      <c r="M87" s="9">
        <f t="shared" si="15"/>
        <v>79</v>
      </c>
      <c r="N87" s="56">
        <f t="shared" si="12"/>
        <v>0.03054806828391743</v>
      </c>
      <c r="O87" s="73">
        <f t="shared" si="13"/>
        <v>0.018650088809946785</v>
      </c>
      <c r="P87" s="73">
        <f t="shared" si="14"/>
        <v>0.011545293072824148</v>
      </c>
      <c r="Q87" s="73">
        <f t="shared" si="8"/>
        <v>0.03054806828391743</v>
      </c>
      <c r="R87" s="73">
        <f ca="1">IF(G87&lt;&gt;"",AVERAGE(OFFSET(Q87,-MIN(M87,$E$3),0):Q87),"")</f>
        <v>0.02585328581847536</v>
      </c>
      <c r="S87" s="56"/>
      <c r="T87" s="73">
        <f ca="1">IF(G87&lt;&gt;"",STDEVP(OFFSET(K87,-MIN(M87,$E$3),0):K87),"")</f>
        <v>0.01773315724135699</v>
      </c>
    </row>
    <row r="88" spans="1:20" ht="12.75">
      <c r="A88" s="9">
        <f t="shared" si="9"/>
        <v>81</v>
      </c>
      <c r="C88" s="3">
        <v>38645</v>
      </c>
      <c r="D88" s="4">
        <v>57</v>
      </c>
      <c r="E88" s="4">
        <v>57.18</v>
      </c>
      <c r="F88" s="4">
        <v>54.5</v>
      </c>
      <c r="G88" s="4">
        <v>55.2</v>
      </c>
      <c r="H88" s="5">
        <v>29629800</v>
      </c>
      <c r="I88" s="56">
        <v>54.36</v>
      </c>
      <c r="K88" s="23">
        <f t="shared" si="10"/>
        <v>-0.034458259325044316</v>
      </c>
      <c r="L88" s="34">
        <f t="shared" si="11"/>
        <v>29629.8</v>
      </c>
      <c r="M88" s="9">
        <f t="shared" si="15"/>
        <v>80</v>
      </c>
      <c r="N88" s="56">
        <f t="shared" si="12"/>
        <v>0.049174311926605485</v>
      </c>
      <c r="O88" s="73">
        <f t="shared" si="13"/>
        <v>0.00017491691446558377</v>
      </c>
      <c r="P88" s="73">
        <f t="shared" si="14"/>
        <v>0.04670281616232297</v>
      </c>
      <c r="Q88" s="73">
        <f t="shared" si="8"/>
        <v>0.049174311926605485</v>
      </c>
      <c r="R88" s="73">
        <f ca="1">IF(G88&lt;&gt;"",AVERAGE(OFFSET(Q88,-MIN(M88,$E$3),0):Q88),"")</f>
        <v>0.028299669781054967</v>
      </c>
      <c r="S88" s="56"/>
      <c r="T88" s="73">
        <f ca="1">IF(G88&lt;&gt;"",STDEVP(OFFSET(K88,-MIN(M88,$E$3),0):K88),"")</f>
        <v>0.018682031454622182</v>
      </c>
    </row>
    <row r="89" spans="1:20" ht="12.75">
      <c r="A89" s="9">
        <f t="shared" si="9"/>
        <v>82</v>
      </c>
      <c r="C89" s="3">
        <v>38646</v>
      </c>
      <c r="D89" s="4">
        <v>55.28</v>
      </c>
      <c r="E89" s="4">
        <v>56.27</v>
      </c>
      <c r="F89" s="4">
        <v>55.06</v>
      </c>
      <c r="G89" s="4">
        <v>55.37</v>
      </c>
      <c r="H89" s="5">
        <v>24141600</v>
      </c>
      <c r="I89" s="56">
        <v>54.52</v>
      </c>
      <c r="K89" s="23">
        <f t="shared" si="10"/>
        <v>0.0029433406916852256</v>
      </c>
      <c r="L89" s="34">
        <f t="shared" si="11"/>
        <v>24141.6</v>
      </c>
      <c r="M89" s="9">
        <f t="shared" si="15"/>
        <v>81</v>
      </c>
      <c r="N89" s="56">
        <f t="shared" si="12"/>
        <v>0.02197602615328731</v>
      </c>
      <c r="O89" s="73">
        <f t="shared" si="13"/>
        <v>0.0193840579710145</v>
      </c>
      <c r="P89" s="73">
        <f t="shared" si="14"/>
        <v>0.002536231884057938</v>
      </c>
      <c r="Q89" s="73">
        <f t="shared" si="8"/>
        <v>0.02197602615328731</v>
      </c>
      <c r="R89" s="73">
        <f ca="1">IF(G89&lt;&gt;"",AVERAGE(OFFSET(Q89,-MIN(M89,$E$3),0):Q89),"")</f>
        <v>0.02822152831473091</v>
      </c>
      <c r="S89" s="56"/>
      <c r="T89" s="73">
        <f ca="1">IF(G89&lt;&gt;"",STDEVP(OFFSET(K89,-MIN(M89,$E$3),0):K89),"")</f>
        <v>0.018798379712312057</v>
      </c>
    </row>
    <row r="90" spans="1:20" ht="12.75">
      <c r="A90" s="9">
        <f t="shared" si="9"/>
        <v>83</v>
      </c>
      <c r="C90" s="3">
        <v>38649</v>
      </c>
      <c r="D90" s="4">
        <v>55.31</v>
      </c>
      <c r="E90" s="4">
        <v>56.94</v>
      </c>
      <c r="F90" s="4">
        <v>55.31</v>
      </c>
      <c r="G90" s="4">
        <v>56.85</v>
      </c>
      <c r="H90" s="5">
        <v>18975500</v>
      </c>
      <c r="I90" s="56">
        <v>55.98</v>
      </c>
      <c r="K90" s="23">
        <f t="shared" si="10"/>
        <v>0.026779163609684353</v>
      </c>
      <c r="L90" s="34">
        <f t="shared" si="11"/>
        <v>18975.5</v>
      </c>
      <c r="M90" s="9">
        <f t="shared" si="15"/>
        <v>82</v>
      </c>
      <c r="N90" s="56">
        <f t="shared" si="12"/>
        <v>0.029470258542758865</v>
      </c>
      <c r="O90" s="73">
        <f t="shared" si="13"/>
        <v>0.028354704713744017</v>
      </c>
      <c r="P90" s="73">
        <f t="shared" si="14"/>
        <v>0.0010836192884232654</v>
      </c>
      <c r="Q90" s="73">
        <f t="shared" si="8"/>
        <v>0.029470258542758865</v>
      </c>
      <c r="R90" s="73">
        <f ca="1">IF(G90&lt;&gt;"",AVERAGE(OFFSET(Q90,-MIN(M90,$E$3),0):Q90),"")</f>
        <v>0.028594331875701158</v>
      </c>
      <c r="S90" s="56"/>
      <c r="T90" s="73">
        <f ca="1">IF(G90&lt;&gt;"",STDEVP(OFFSET(K90,-MIN(M90,$E$3),0):K90),"")</f>
        <v>0.02064581117781885</v>
      </c>
    </row>
    <row r="91" spans="1:20" ht="12.75">
      <c r="A91" s="9">
        <f t="shared" si="9"/>
        <v>84</v>
      </c>
      <c r="C91" s="3">
        <v>38650</v>
      </c>
      <c r="D91" s="4">
        <v>56.95</v>
      </c>
      <c r="E91" s="4">
        <v>57.43</v>
      </c>
      <c r="F91" s="4">
        <v>56.25</v>
      </c>
      <c r="G91" s="4">
        <v>57.2</v>
      </c>
      <c r="H91" s="5">
        <v>22940400</v>
      </c>
      <c r="I91" s="56">
        <v>56.33</v>
      </c>
      <c r="K91" s="23">
        <f t="shared" si="10"/>
        <v>0.006252232940335833</v>
      </c>
      <c r="L91" s="34">
        <f t="shared" si="11"/>
        <v>22940.4</v>
      </c>
      <c r="M91" s="9">
        <f t="shared" si="15"/>
        <v>83</v>
      </c>
      <c r="N91" s="56">
        <f t="shared" si="12"/>
        <v>0.020977777777777762</v>
      </c>
      <c r="O91" s="73">
        <f t="shared" si="13"/>
        <v>0.010202286719437126</v>
      </c>
      <c r="P91" s="73">
        <f t="shared" si="14"/>
        <v>0.01055408970976257</v>
      </c>
      <c r="Q91" s="73">
        <f t="shared" si="8"/>
        <v>0.020977777777777762</v>
      </c>
      <c r="R91" s="73">
        <f ca="1">IF(G91&lt;&gt;"",AVERAGE(OFFSET(Q91,-MIN(M91,$E$3),0):Q91),"")</f>
        <v>0.027773828684079384</v>
      </c>
      <c r="S91" s="56"/>
      <c r="T91" s="73">
        <f ca="1">IF(G91&lt;&gt;"",STDEVP(OFFSET(K91,-MIN(M91,$E$3),0):K91),"")</f>
        <v>0.01971302562436327</v>
      </c>
    </row>
    <row r="92" spans="1:20" ht="12.75">
      <c r="A92" s="9">
        <f t="shared" si="9"/>
        <v>85</v>
      </c>
      <c r="C92" s="3">
        <v>38651</v>
      </c>
      <c r="D92" s="4">
        <v>57.25</v>
      </c>
      <c r="E92" s="4">
        <v>57.89</v>
      </c>
      <c r="F92" s="4">
        <v>56.2</v>
      </c>
      <c r="G92" s="4">
        <v>56.2</v>
      </c>
      <c r="H92" s="5">
        <v>24879300</v>
      </c>
      <c r="I92" s="56">
        <v>55.34</v>
      </c>
      <c r="K92" s="23">
        <f t="shared" si="10"/>
        <v>-0.017575004438132313</v>
      </c>
      <c r="L92" s="34">
        <f t="shared" si="11"/>
        <v>24879.3</v>
      </c>
      <c r="M92" s="9">
        <f t="shared" si="15"/>
        <v>84</v>
      </c>
      <c r="N92" s="56">
        <f t="shared" si="12"/>
        <v>0.030071174377224175</v>
      </c>
      <c r="O92" s="73">
        <f t="shared" si="13"/>
        <v>0.01206293706293704</v>
      </c>
      <c r="P92" s="73">
        <f t="shared" si="14"/>
        <v>0.0174825174825175</v>
      </c>
      <c r="Q92" s="73">
        <f t="shared" si="8"/>
        <v>0.030071174377224175</v>
      </c>
      <c r="R92" s="73">
        <f ca="1">IF(G92&lt;&gt;"",AVERAGE(OFFSET(Q92,-MIN(M92,$E$3),0):Q92),"")</f>
        <v>0.027345070529940736</v>
      </c>
      <c r="S92" s="56"/>
      <c r="T92" s="73">
        <f ca="1">IF(G92&lt;&gt;"",STDEVP(OFFSET(K92,-MIN(M92,$E$3),0):K92),"")</f>
        <v>0.01915218329289417</v>
      </c>
    </row>
    <row r="93" spans="1:20" ht="12.75">
      <c r="A93" s="9">
        <f t="shared" si="9"/>
        <v>86</v>
      </c>
      <c r="C93" s="3">
        <v>38652</v>
      </c>
      <c r="D93" s="4">
        <v>56.55</v>
      </c>
      <c r="E93" s="4">
        <v>57</v>
      </c>
      <c r="F93" s="4">
        <v>55.28</v>
      </c>
      <c r="G93" s="4">
        <v>55.6</v>
      </c>
      <c r="H93" s="5">
        <v>21136600</v>
      </c>
      <c r="I93" s="56">
        <v>54.75</v>
      </c>
      <c r="K93" s="23">
        <f t="shared" si="10"/>
        <v>-0.01066136610046986</v>
      </c>
      <c r="L93" s="34">
        <f t="shared" si="11"/>
        <v>21136.6</v>
      </c>
      <c r="M93" s="9">
        <f t="shared" si="15"/>
        <v>85</v>
      </c>
      <c r="N93" s="56">
        <f t="shared" si="12"/>
        <v>0.03111432706222872</v>
      </c>
      <c r="O93" s="73">
        <f t="shared" si="13"/>
        <v>0.014234875444839812</v>
      </c>
      <c r="P93" s="73">
        <f t="shared" si="14"/>
        <v>0.016370106761565917</v>
      </c>
      <c r="Q93" s="73">
        <f t="shared" si="8"/>
        <v>0.03111432706222872</v>
      </c>
      <c r="R93" s="73">
        <f ca="1">IF(G93&lt;&gt;"",AVERAGE(OFFSET(Q93,-MIN(M93,$E$3),0):Q93),"")</f>
        <v>0.02773829970311637</v>
      </c>
      <c r="S93" s="56"/>
      <c r="T93" s="73">
        <f ca="1">IF(G93&lt;&gt;"",STDEVP(OFFSET(K93,-MIN(M93,$E$3),0):K93),"")</f>
        <v>0.019230375301533487</v>
      </c>
    </row>
    <row r="94" spans="1:20" ht="12.75">
      <c r="A94" s="9">
        <f t="shared" si="9"/>
        <v>87</v>
      </c>
      <c r="C94" s="3">
        <v>38653</v>
      </c>
      <c r="D94" s="4">
        <v>56.05</v>
      </c>
      <c r="E94" s="4">
        <v>56.61</v>
      </c>
      <c r="F94" s="4">
        <v>54.79</v>
      </c>
      <c r="G94" s="4">
        <v>56.31</v>
      </c>
      <c r="H94" s="5">
        <v>27009000</v>
      </c>
      <c r="I94" s="56">
        <v>55.45</v>
      </c>
      <c r="K94" s="23">
        <f t="shared" si="10"/>
        <v>0.012785388127853903</v>
      </c>
      <c r="L94" s="34">
        <f t="shared" si="11"/>
        <v>27009</v>
      </c>
      <c r="M94" s="9">
        <f t="shared" si="15"/>
        <v>86</v>
      </c>
      <c r="N94" s="56">
        <f t="shared" si="12"/>
        <v>0.033217740463588274</v>
      </c>
      <c r="O94" s="73">
        <f t="shared" si="13"/>
        <v>0.018165467625899323</v>
      </c>
      <c r="P94" s="73">
        <f t="shared" si="14"/>
        <v>0.014568345323741072</v>
      </c>
      <c r="Q94" s="73">
        <f t="shared" si="8"/>
        <v>0.033217740463588274</v>
      </c>
      <c r="R94" s="73">
        <f ca="1">IF(G94&lt;&gt;"",AVERAGE(OFFSET(Q94,-MIN(M94,$E$3),0):Q94),"")</f>
        <v>0.028279604192277343</v>
      </c>
      <c r="S94" s="56"/>
      <c r="T94" s="73">
        <f ca="1">IF(G94&lt;&gt;"",STDEVP(OFFSET(K94,-MIN(M94,$E$3),0):K94),"")</f>
        <v>0.018910459720655727</v>
      </c>
    </row>
    <row r="95" spans="1:20" ht="12.75">
      <c r="A95" s="9">
        <f t="shared" si="9"/>
        <v>88</v>
      </c>
      <c r="C95" s="3">
        <v>38656</v>
      </c>
      <c r="D95" s="4">
        <v>57.03</v>
      </c>
      <c r="E95" s="4">
        <v>57.37</v>
      </c>
      <c r="F95" s="4">
        <v>56.06</v>
      </c>
      <c r="G95" s="4">
        <v>56.14</v>
      </c>
      <c r="H95" s="5">
        <v>25117500</v>
      </c>
      <c r="I95" s="56">
        <v>55.28</v>
      </c>
      <c r="K95" s="23">
        <f t="shared" si="10"/>
        <v>-0.003065825067628536</v>
      </c>
      <c r="L95" s="34">
        <f t="shared" si="11"/>
        <v>25117.5</v>
      </c>
      <c r="M95" s="9">
        <f t="shared" si="15"/>
        <v>87</v>
      </c>
      <c r="N95" s="56">
        <f t="shared" si="12"/>
        <v>0.0233678201926506</v>
      </c>
      <c r="O95" s="73">
        <f t="shared" si="13"/>
        <v>0.01882436512164798</v>
      </c>
      <c r="P95" s="73">
        <f t="shared" si="14"/>
        <v>0.004439708755105687</v>
      </c>
      <c r="Q95" s="73">
        <f t="shared" si="8"/>
        <v>0.0233678201926506</v>
      </c>
      <c r="R95" s="73">
        <f ca="1">IF(G95&lt;&gt;"",AVERAGE(OFFSET(Q95,-MIN(M95,$E$3),0):Q95),"")</f>
        <v>0.02833946001529796</v>
      </c>
      <c r="S95" s="56"/>
      <c r="T95" s="73">
        <f ca="1">IF(G95&lt;&gt;"",STDEVP(OFFSET(K95,-MIN(M95,$E$3),0):K95),"")</f>
        <v>0.018492404872652312</v>
      </c>
    </row>
    <row r="96" spans="1:20" ht="12.75">
      <c r="A96" s="9">
        <f t="shared" si="9"/>
        <v>89</v>
      </c>
      <c r="C96" s="3">
        <v>38657</v>
      </c>
      <c r="D96" s="4">
        <v>56.09</v>
      </c>
      <c r="E96" s="4">
        <v>56.87</v>
      </c>
      <c r="F96" s="4">
        <v>56.01</v>
      </c>
      <c r="G96" s="4">
        <v>56.4</v>
      </c>
      <c r="H96" s="5">
        <v>14677800</v>
      </c>
      <c r="I96" s="56">
        <v>55.54</v>
      </c>
      <c r="K96" s="23">
        <f t="shared" si="10"/>
        <v>0.00470332850940669</v>
      </c>
      <c r="L96" s="34">
        <f t="shared" si="11"/>
        <v>14677.8</v>
      </c>
      <c r="M96" s="9">
        <f t="shared" si="15"/>
        <v>88</v>
      </c>
      <c r="N96" s="56">
        <f t="shared" si="12"/>
        <v>0.015354400999821438</v>
      </c>
      <c r="O96" s="73">
        <f t="shared" si="13"/>
        <v>0.013003206270039147</v>
      </c>
      <c r="P96" s="73">
        <f t="shared" si="14"/>
        <v>0.002315639472746711</v>
      </c>
      <c r="Q96" s="73">
        <f t="shared" si="8"/>
        <v>0.015354400999821438</v>
      </c>
      <c r="R96" s="73">
        <f ca="1">IF(G96&lt;&gt;"",AVERAGE(OFFSET(Q96,-MIN(M96,$E$3),0):Q96),"")</f>
        <v>0.027972773358306</v>
      </c>
      <c r="S96" s="56"/>
      <c r="T96" s="73">
        <f ca="1">IF(G96&lt;&gt;"",STDEVP(OFFSET(K96,-MIN(M96,$E$3),0):K96),"")</f>
        <v>0.01799336588028128</v>
      </c>
    </row>
    <row r="97" spans="1:20" ht="12.75">
      <c r="A97" s="9">
        <f t="shared" si="9"/>
        <v>90</v>
      </c>
      <c r="C97" s="3">
        <v>38658</v>
      </c>
      <c r="D97" s="4">
        <v>56.5</v>
      </c>
      <c r="E97" s="4">
        <v>57.5</v>
      </c>
      <c r="F97" s="4">
        <v>56.17</v>
      </c>
      <c r="G97" s="4">
        <v>57.38</v>
      </c>
      <c r="H97" s="5">
        <v>21129000</v>
      </c>
      <c r="I97" s="56">
        <v>56.5</v>
      </c>
      <c r="K97" s="23">
        <f t="shared" si="10"/>
        <v>0.01728483975513151</v>
      </c>
      <c r="L97" s="34">
        <f t="shared" si="11"/>
        <v>21129</v>
      </c>
      <c r="M97" s="9">
        <f t="shared" si="15"/>
        <v>89</v>
      </c>
      <c r="N97" s="56">
        <f t="shared" si="12"/>
        <v>0.023678119992878832</v>
      </c>
      <c r="O97" s="73">
        <f t="shared" si="13"/>
        <v>0.019503546099290725</v>
      </c>
      <c r="P97" s="73">
        <f t="shared" si="14"/>
        <v>0.004078014184397127</v>
      </c>
      <c r="Q97" s="73">
        <f t="shared" si="8"/>
        <v>0.023678119992878832</v>
      </c>
      <c r="R97" s="73">
        <f ca="1">IF(G97&lt;&gt;"",AVERAGE(OFFSET(Q97,-MIN(M97,$E$3),0):Q97),"")</f>
        <v>0.028092874538484133</v>
      </c>
      <c r="S97" s="56"/>
      <c r="T97" s="73">
        <f ca="1">IF(G97&lt;&gt;"",STDEVP(OFFSET(K97,-MIN(M97,$E$3),0):K97),"")</f>
        <v>0.01865167953004148</v>
      </c>
    </row>
    <row r="98" spans="1:20" ht="12.75">
      <c r="A98" s="9">
        <f t="shared" si="9"/>
        <v>91</v>
      </c>
      <c r="C98" s="3">
        <v>38659</v>
      </c>
      <c r="D98" s="4">
        <v>57.83</v>
      </c>
      <c r="E98" s="4">
        <v>58.82</v>
      </c>
      <c r="F98" s="4">
        <v>57.39</v>
      </c>
      <c r="G98" s="4">
        <v>58.57</v>
      </c>
      <c r="H98" s="5">
        <v>20832000</v>
      </c>
      <c r="I98" s="56">
        <v>57.67</v>
      </c>
      <c r="K98" s="23">
        <f t="shared" si="10"/>
        <v>0.020707964601770046</v>
      </c>
      <c r="L98" s="34">
        <f t="shared" si="11"/>
        <v>20832</v>
      </c>
      <c r="M98" s="9">
        <f t="shared" si="15"/>
        <v>90</v>
      </c>
      <c r="N98" s="56">
        <f t="shared" si="12"/>
        <v>0.02491723296741588</v>
      </c>
      <c r="O98" s="73">
        <f t="shared" si="13"/>
        <v>0.025095852213314673</v>
      </c>
      <c r="P98" s="73">
        <f t="shared" si="14"/>
        <v>0.00017427675148140587</v>
      </c>
      <c r="Q98" s="73">
        <f t="shared" si="8"/>
        <v>0.025095852213314673</v>
      </c>
      <c r="R98" s="73">
        <f ca="1">IF(G98&lt;&gt;"",AVERAGE(OFFSET(Q98,-MIN(M98,$E$3),0):Q98),"")</f>
        <v>0.027933559449074306</v>
      </c>
      <c r="S98" s="56"/>
      <c r="T98" s="73">
        <f ca="1">IF(G98&lt;&gt;"",STDEVP(OFFSET(K98,-MIN(M98,$E$3),0):K98),"")</f>
        <v>0.019155314340437674</v>
      </c>
    </row>
    <row r="99" spans="1:20" ht="12.75">
      <c r="A99" s="9">
        <f t="shared" si="9"/>
        <v>92</v>
      </c>
      <c r="C99" s="3">
        <v>38660</v>
      </c>
      <c r="D99" s="4">
        <v>58.57</v>
      </c>
      <c r="E99" s="4">
        <v>58.7</v>
      </c>
      <c r="F99" s="4">
        <v>57.25</v>
      </c>
      <c r="G99" s="4">
        <v>57.9</v>
      </c>
      <c r="H99" s="5">
        <v>24398700</v>
      </c>
      <c r="I99" s="56">
        <v>57.01</v>
      </c>
      <c r="K99" s="23">
        <f t="shared" si="10"/>
        <v>-0.011444425177735473</v>
      </c>
      <c r="L99" s="34">
        <f t="shared" si="11"/>
        <v>24398.7</v>
      </c>
      <c r="M99" s="9">
        <f t="shared" si="15"/>
        <v>91</v>
      </c>
      <c r="N99" s="56">
        <f t="shared" si="12"/>
        <v>0.02532751091703056</v>
      </c>
      <c r="O99" s="73">
        <f t="shared" si="13"/>
        <v>0.002219566330886158</v>
      </c>
      <c r="P99" s="73">
        <f t="shared" si="14"/>
        <v>0.022537135052074442</v>
      </c>
      <c r="Q99" s="73">
        <f t="shared" si="8"/>
        <v>0.02532751091703056</v>
      </c>
      <c r="R99" s="73">
        <f ca="1">IF(G99&lt;&gt;"",AVERAGE(OFFSET(Q99,-MIN(M99,$E$3),0):Q99),"")</f>
        <v>0.027778634672267776</v>
      </c>
      <c r="S99" s="56"/>
      <c r="T99" s="73">
        <f ca="1">IF(G99&lt;&gt;"",STDEVP(OFFSET(K99,-MIN(M99,$E$3),0):K99),"")</f>
        <v>0.01926535525471529</v>
      </c>
    </row>
    <row r="100" spans="1:20" ht="12.75">
      <c r="A100" s="9">
        <f t="shared" si="9"/>
        <v>93</v>
      </c>
      <c r="C100" s="3">
        <v>38663</v>
      </c>
      <c r="D100" s="4">
        <v>57.8</v>
      </c>
      <c r="E100" s="4">
        <v>57.84</v>
      </c>
      <c r="F100" s="4">
        <v>56.87</v>
      </c>
      <c r="G100" s="4">
        <v>57.1</v>
      </c>
      <c r="H100" s="5">
        <v>22196400</v>
      </c>
      <c r="I100" s="56">
        <v>56.23</v>
      </c>
      <c r="K100" s="23">
        <f t="shared" si="10"/>
        <v>-0.013681810208735379</v>
      </c>
      <c r="L100" s="34">
        <f t="shared" si="11"/>
        <v>22196.4</v>
      </c>
      <c r="M100" s="9">
        <f t="shared" si="15"/>
        <v>92</v>
      </c>
      <c r="N100" s="56">
        <f t="shared" si="12"/>
        <v>0.017056444522595582</v>
      </c>
      <c r="O100" s="73">
        <f t="shared" si="13"/>
        <v>0.0010362694300517505</v>
      </c>
      <c r="P100" s="73">
        <f t="shared" si="14"/>
        <v>0.01778929188255618</v>
      </c>
      <c r="Q100" s="73">
        <f t="shared" si="8"/>
        <v>0.01778929188255618</v>
      </c>
      <c r="R100" s="73">
        <f ca="1">IF(G100&lt;&gt;"",AVERAGE(OFFSET(Q100,-MIN(M100,$E$3),0):Q100),"")</f>
        <v>0.02804371434029085</v>
      </c>
      <c r="S100" s="56"/>
      <c r="T100" s="73">
        <f ca="1">IF(G100&lt;&gt;"",STDEVP(OFFSET(K100,-MIN(M100,$E$3),0):K100),"")</f>
        <v>0.019487577865541835</v>
      </c>
    </row>
    <row r="101" spans="1:20" ht="12.75">
      <c r="A101" s="9">
        <f t="shared" si="9"/>
        <v>94</v>
      </c>
      <c r="C101" s="3">
        <v>38664</v>
      </c>
      <c r="D101" s="4">
        <v>56.81</v>
      </c>
      <c r="E101" s="4">
        <v>57.58</v>
      </c>
      <c r="F101" s="4">
        <v>56.75</v>
      </c>
      <c r="G101" s="4">
        <v>57.37</v>
      </c>
      <c r="H101" s="5">
        <v>16622400</v>
      </c>
      <c r="I101" s="56">
        <v>56.78</v>
      </c>
      <c r="K101" s="23">
        <f t="shared" si="10"/>
        <v>0.00978125555753162</v>
      </c>
      <c r="L101" s="34">
        <f t="shared" si="11"/>
        <v>16622.4</v>
      </c>
      <c r="M101" s="9">
        <f t="shared" si="15"/>
        <v>93</v>
      </c>
      <c r="N101" s="56">
        <f t="shared" si="12"/>
        <v>0.014625550660792852</v>
      </c>
      <c r="O101" s="73">
        <f t="shared" si="13"/>
        <v>0.00840630472854631</v>
      </c>
      <c r="P101" s="73">
        <f t="shared" si="14"/>
        <v>0.0061295971978984065</v>
      </c>
      <c r="Q101" s="73">
        <f t="shared" si="8"/>
        <v>0.014625550660792852</v>
      </c>
      <c r="R101" s="73">
        <f ca="1">IF(G101&lt;&gt;"",AVERAGE(OFFSET(Q101,-MIN(M101,$E$3),0):Q101),"")</f>
        <v>0.02611921542976221</v>
      </c>
      <c r="S101" s="56"/>
      <c r="T101" s="73">
        <f ca="1">IF(G101&lt;&gt;"",STDEVP(OFFSET(K101,-MIN(M101,$E$3),0):K101),"")</f>
        <v>0.016139482606987242</v>
      </c>
    </row>
    <row r="102" spans="1:20" ht="12.75">
      <c r="A102" s="9">
        <f t="shared" si="9"/>
        <v>95</v>
      </c>
      <c r="C102" s="3">
        <v>38665</v>
      </c>
      <c r="D102" s="4">
        <v>57.37</v>
      </c>
      <c r="E102" s="4">
        <v>58.33</v>
      </c>
      <c r="F102" s="4">
        <v>56.85</v>
      </c>
      <c r="G102" s="4">
        <v>57.5</v>
      </c>
      <c r="H102" s="5">
        <v>25310800</v>
      </c>
      <c r="I102" s="56">
        <v>56.91</v>
      </c>
      <c r="K102" s="23">
        <f t="shared" si="10"/>
        <v>0.0022895385699188697</v>
      </c>
      <c r="L102" s="34">
        <f t="shared" si="11"/>
        <v>25310.8</v>
      </c>
      <c r="M102" s="9">
        <f t="shared" si="15"/>
        <v>94</v>
      </c>
      <c r="N102" s="56">
        <f t="shared" si="12"/>
        <v>0.026033421284080926</v>
      </c>
      <c r="O102" s="73">
        <f t="shared" si="13"/>
        <v>0.016733484399511944</v>
      </c>
      <c r="P102" s="73">
        <f t="shared" si="14"/>
        <v>0.009063970716402192</v>
      </c>
      <c r="Q102" s="73">
        <f t="shared" si="8"/>
        <v>0.026033421284080926</v>
      </c>
      <c r="R102" s="73">
        <f ca="1">IF(G102&lt;&gt;"",AVERAGE(OFFSET(Q102,-MIN(M102,$E$3),0):Q102),"")</f>
        <v>0.025818238963106442</v>
      </c>
      <c r="S102" s="56"/>
      <c r="T102" s="73">
        <f ca="1">IF(G102&lt;&gt;"",STDEVP(OFFSET(K102,-MIN(M102,$E$3),0):K102),"")</f>
        <v>0.01571792281119947</v>
      </c>
    </row>
    <row r="103" spans="1:20" ht="12.75">
      <c r="A103" s="9">
        <f t="shared" si="9"/>
        <v>96</v>
      </c>
      <c r="C103" s="3">
        <v>38666</v>
      </c>
      <c r="D103" s="4">
        <v>57.3</v>
      </c>
      <c r="E103" s="4">
        <v>57.3</v>
      </c>
      <c r="F103" s="4">
        <v>55.84</v>
      </c>
      <c r="G103" s="4">
        <v>56.45</v>
      </c>
      <c r="H103" s="5">
        <v>26627600</v>
      </c>
      <c r="I103" s="56">
        <v>55.87</v>
      </c>
      <c r="K103" s="23">
        <f t="shared" si="10"/>
        <v>-0.018274468458970294</v>
      </c>
      <c r="L103" s="34">
        <f t="shared" si="11"/>
        <v>26627.6</v>
      </c>
      <c r="M103" s="9">
        <f t="shared" si="15"/>
        <v>95</v>
      </c>
      <c r="N103" s="56">
        <f t="shared" si="12"/>
        <v>0.026146131805157458</v>
      </c>
      <c r="O103" s="73">
        <f t="shared" si="13"/>
        <v>0.003478260869565264</v>
      </c>
      <c r="P103" s="73">
        <f t="shared" si="14"/>
        <v>0.028869565217391258</v>
      </c>
      <c r="Q103" s="73">
        <f t="shared" si="8"/>
        <v>0.028869565217391258</v>
      </c>
      <c r="R103" s="73">
        <f ca="1">IF(G103&lt;&gt;"",AVERAGE(OFFSET(Q103,-MIN(M103,$E$3),0):Q103),"")</f>
        <v>0.024464589182492162</v>
      </c>
      <c r="S103" s="56"/>
      <c r="T103" s="73">
        <f ca="1">IF(G103&lt;&gt;"",STDEVP(OFFSET(K103,-MIN(M103,$E$3),0):K103),"")</f>
        <v>0.01368123813841312</v>
      </c>
    </row>
    <row r="104" spans="1:20" ht="12.75">
      <c r="A104" s="9">
        <f t="shared" si="9"/>
        <v>97</v>
      </c>
      <c r="C104" s="3">
        <v>38667</v>
      </c>
      <c r="D104" s="4">
        <v>56.29</v>
      </c>
      <c r="E104" s="4">
        <v>56.76</v>
      </c>
      <c r="F104" s="4">
        <v>56.18</v>
      </c>
      <c r="G104" s="4">
        <v>56.52</v>
      </c>
      <c r="H104" s="5">
        <v>12735500</v>
      </c>
      <c r="I104" s="56">
        <v>55.94</v>
      </c>
      <c r="K104" s="23">
        <f t="shared" si="10"/>
        <v>0.001252908537676678</v>
      </c>
      <c r="L104" s="34">
        <f t="shared" si="11"/>
        <v>12735.5</v>
      </c>
      <c r="M104" s="9">
        <f t="shared" si="15"/>
        <v>96</v>
      </c>
      <c r="N104" s="56">
        <f t="shared" si="12"/>
        <v>0.010323958704165248</v>
      </c>
      <c r="O104" s="73">
        <f t="shared" si="13"/>
        <v>0.0054915854738706305</v>
      </c>
      <c r="P104" s="73">
        <f t="shared" si="14"/>
        <v>0.004782993799822943</v>
      </c>
      <c r="Q104" s="73">
        <f t="shared" si="8"/>
        <v>0.010323958704165248</v>
      </c>
      <c r="R104" s="73">
        <f ca="1">IF(G104&lt;&gt;"",AVERAGE(OFFSET(Q104,-MIN(M104,$E$3),0):Q104),"")</f>
        <v>0.023687784685884023</v>
      </c>
      <c r="S104" s="56"/>
      <c r="T104" s="73">
        <f ca="1">IF(G104&lt;&gt;"",STDEVP(OFFSET(K104,-MIN(M104,$E$3),0):K104),"")</f>
        <v>0.013679319865250039</v>
      </c>
    </row>
    <row r="105" spans="1:20" ht="12.75">
      <c r="A105" s="9">
        <f t="shared" si="9"/>
        <v>98</v>
      </c>
      <c r="C105" s="3">
        <v>38670</v>
      </c>
      <c r="D105" s="4">
        <v>56.82</v>
      </c>
      <c r="E105" s="4">
        <v>56.99</v>
      </c>
      <c r="F105" s="4">
        <v>56.16</v>
      </c>
      <c r="G105" s="4">
        <v>56.65</v>
      </c>
      <c r="H105" s="5">
        <v>15368800</v>
      </c>
      <c r="I105" s="56">
        <v>56.07</v>
      </c>
      <c r="K105" s="23">
        <f t="shared" si="10"/>
        <v>0.0023239184840901927</v>
      </c>
      <c r="L105" s="34">
        <f t="shared" si="11"/>
        <v>15368.8</v>
      </c>
      <c r="M105" s="9">
        <f t="shared" si="15"/>
        <v>97</v>
      </c>
      <c r="N105" s="56">
        <f t="shared" si="12"/>
        <v>0.014779202279202375</v>
      </c>
      <c r="O105" s="73">
        <f t="shared" si="13"/>
        <v>0.008315640481245445</v>
      </c>
      <c r="P105" s="73">
        <f t="shared" si="14"/>
        <v>0.006369426751592466</v>
      </c>
      <c r="Q105" s="73">
        <f t="shared" si="8"/>
        <v>0.014779202279202375</v>
      </c>
      <c r="R105" s="73">
        <f ca="1">IF(G105&lt;&gt;"",AVERAGE(OFFSET(Q105,-MIN(M105,$E$3),0):Q105),"")</f>
        <v>0.022708380934980257</v>
      </c>
      <c r="S105" s="56"/>
      <c r="T105" s="73">
        <f ca="1">IF(G105&lt;&gt;"",STDEVP(OFFSET(K105,-MIN(M105,$E$3),0):K105),"")</f>
        <v>0.011954742929955886</v>
      </c>
    </row>
    <row r="106" spans="1:20" ht="12.75">
      <c r="A106" s="9">
        <f t="shared" si="9"/>
        <v>99</v>
      </c>
      <c r="C106" s="3">
        <v>38671</v>
      </c>
      <c r="D106" s="4">
        <v>56.42</v>
      </c>
      <c r="E106" s="4">
        <v>57.21</v>
      </c>
      <c r="F106" s="4">
        <v>56.26</v>
      </c>
      <c r="G106" s="4">
        <v>56.43</v>
      </c>
      <c r="H106" s="5">
        <v>21016900</v>
      </c>
      <c r="I106" s="56">
        <v>55.85</v>
      </c>
      <c r="K106" s="23">
        <f t="shared" si="10"/>
        <v>-0.003923666845015106</v>
      </c>
      <c r="L106" s="34">
        <f t="shared" si="11"/>
        <v>21016.9</v>
      </c>
      <c r="M106" s="9">
        <f t="shared" si="15"/>
        <v>98</v>
      </c>
      <c r="N106" s="56">
        <f t="shared" si="12"/>
        <v>0.016885886953430518</v>
      </c>
      <c r="O106" s="73">
        <f t="shared" si="13"/>
        <v>0.009885260370697369</v>
      </c>
      <c r="P106" s="73">
        <f t="shared" si="14"/>
        <v>0.006884377758164195</v>
      </c>
      <c r="Q106" s="73">
        <f t="shared" si="8"/>
        <v>0.016885886953430518</v>
      </c>
      <c r="R106" s="73">
        <f ca="1">IF(G106&lt;&gt;"",AVERAGE(OFFSET(Q106,-MIN(M106,$E$3),0):Q106),"")</f>
        <v>0.02243558821335711</v>
      </c>
      <c r="S106" s="56"/>
      <c r="T106" s="73">
        <f ca="1">IF(G106&lt;&gt;"",STDEVP(OFFSET(K106,-MIN(M106,$E$3),0):K106),"")</f>
        <v>0.011879320351234632</v>
      </c>
    </row>
    <row r="107" spans="1:20" ht="12.75">
      <c r="A107" s="9">
        <f t="shared" si="9"/>
        <v>100</v>
      </c>
      <c r="C107" s="3">
        <v>38672</v>
      </c>
      <c r="D107" s="4">
        <v>56.39</v>
      </c>
      <c r="E107" s="4">
        <v>57.3</v>
      </c>
      <c r="F107" s="4">
        <v>56.13</v>
      </c>
      <c r="G107" s="4">
        <v>57.18</v>
      </c>
      <c r="H107" s="5">
        <v>21299200</v>
      </c>
      <c r="I107" s="56">
        <v>56.59</v>
      </c>
      <c r="K107" s="23">
        <f t="shared" si="10"/>
        <v>0.013249776186213147</v>
      </c>
      <c r="L107" s="34">
        <f t="shared" si="11"/>
        <v>21299.2</v>
      </c>
      <c r="M107" s="9">
        <f t="shared" si="15"/>
        <v>99</v>
      </c>
      <c r="N107" s="56">
        <f t="shared" si="12"/>
        <v>0.020844468198824018</v>
      </c>
      <c r="O107" s="73">
        <f t="shared" si="13"/>
        <v>0.015417331206804885</v>
      </c>
      <c r="P107" s="73">
        <f t="shared" si="14"/>
        <v>0.005316321105794719</v>
      </c>
      <c r="Q107" s="73">
        <f t="shared" si="8"/>
        <v>0.020844468198824018</v>
      </c>
      <c r="R107" s="73">
        <f ca="1">IF(G107&lt;&gt;"",AVERAGE(OFFSET(Q107,-MIN(M107,$E$3),0):Q107),"")</f>
        <v>0.021820474468130433</v>
      </c>
      <c r="S107" s="56"/>
      <c r="T107" s="73">
        <f ca="1">IF(G107&lt;&gt;"",STDEVP(OFFSET(K107,-MIN(M107,$E$3),0):K107),"")</f>
        <v>0.011404441499385945</v>
      </c>
    </row>
    <row r="108" spans="1:20" ht="12.75">
      <c r="A108" s="9">
        <f t="shared" si="9"/>
        <v>101</v>
      </c>
      <c r="C108" s="3">
        <v>38673</v>
      </c>
      <c r="D108" s="4">
        <v>57.54</v>
      </c>
      <c r="E108" s="4">
        <v>57.89</v>
      </c>
      <c r="F108" s="4">
        <v>57.15</v>
      </c>
      <c r="G108" s="4">
        <v>57.38</v>
      </c>
      <c r="H108" s="5">
        <v>19446300</v>
      </c>
      <c r="I108" s="56">
        <v>56.79</v>
      </c>
      <c r="K108" s="23">
        <f t="shared" si="10"/>
        <v>0.0035341933203745235</v>
      </c>
      <c r="L108" s="34">
        <f t="shared" si="11"/>
        <v>19446.3</v>
      </c>
      <c r="M108" s="9">
        <f t="shared" si="15"/>
        <v>100</v>
      </c>
      <c r="N108" s="56">
        <f t="shared" si="12"/>
        <v>0.01294838145231858</v>
      </c>
      <c r="O108" s="73">
        <f t="shared" si="13"/>
        <v>0.012416928996152432</v>
      </c>
      <c r="P108" s="73">
        <f t="shared" si="14"/>
        <v>0.0005246589716684236</v>
      </c>
      <c r="Q108" s="73">
        <f t="shared" si="8"/>
        <v>0.01294838145231858</v>
      </c>
      <c r="R108" s="73">
        <f ca="1">IF(G108&lt;&gt;"",AVERAGE(OFFSET(Q108,-MIN(M108,$E$3),0):Q108),"")</f>
        <v>0.020609411427469755</v>
      </c>
      <c r="S108" s="56"/>
      <c r="T108" s="73">
        <f ca="1">IF(G108&lt;&gt;"",STDEVP(OFFSET(K108,-MIN(M108,$E$3),0):K108),"")</f>
        <v>0.010930563186215624</v>
      </c>
    </row>
    <row r="109" spans="1:20" ht="12.75">
      <c r="A109" s="9">
        <f t="shared" si="9"/>
        <v>102</v>
      </c>
      <c r="C109" s="3">
        <v>38674</v>
      </c>
      <c r="D109" s="4">
        <v>58.1</v>
      </c>
      <c r="E109" s="4">
        <v>58.39</v>
      </c>
      <c r="F109" s="4">
        <v>57.15</v>
      </c>
      <c r="G109" s="4">
        <v>58.25</v>
      </c>
      <c r="H109" s="5">
        <v>21136200</v>
      </c>
      <c r="I109" s="56">
        <v>57.65</v>
      </c>
      <c r="K109" s="23">
        <f t="shared" si="10"/>
        <v>0.01514351118154611</v>
      </c>
      <c r="L109" s="34">
        <f t="shared" si="11"/>
        <v>21136.2</v>
      </c>
      <c r="M109" s="9">
        <f t="shared" si="15"/>
        <v>101</v>
      </c>
      <c r="N109" s="56">
        <f t="shared" si="12"/>
        <v>0.02169728783902025</v>
      </c>
      <c r="O109" s="73">
        <f t="shared" si="13"/>
        <v>0.017601951899616664</v>
      </c>
      <c r="P109" s="73">
        <f t="shared" si="14"/>
        <v>0.004008365284071225</v>
      </c>
      <c r="Q109" s="73">
        <f t="shared" si="8"/>
        <v>0.02169728783902025</v>
      </c>
      <c r="R109" s="73">
        <f ca="1">IF(G109&lt;&gt;"",AVERAGE(OFFSET(Q109,-MIN(M109,$E$3),0):Q109),"")</f>
        <v>0.019841381252498555</v>
      </c>
      <c r="S109" s="56"/>
      <c r="T109" s="73">
        <f ca="1">IF(G109&lt;&gt;"",STDEVP(OFFSET(K109,-MIN(M109,$E$3),0):K109),"")</f>
        <v>0.011093089194489765</v>
      </c>
    </row>
    <row r="110" spans="1:20" ht="12.75">
      <c r="A110" s="9">
        <f t="shared" si="9"/>
        <v>103</v>
      </c>
      <c r="C110" s="3">
        <v>38677</v>
      </c>
      <c r="D110" s="4">
        <v>58.51</v>
      </c>
      <c r="E110" s="4">
        <v>59.38</v>
      </c>
      <c r="F110" s="4">
        <v>58.5</v>
      </c>
      <c r="G110" s="4">
        <v>59.37</v>
      </c>
      <c r="H110" s="5">
        <v>17815200</v>
      </c>
      <c r="I110" s="56">
        <v>58.76</v>
      </c>
      <c r="K110" s="23">
        <f t="shared" si="10"/>
        <v>0.019254119687771132</v>
      </c>
      <c r="L110" s="34">
        <f t="shared" si="11"/>
        <v>17815.2</v>
      </c>
      <c r="M110" s="9">
        <f t="shared" si="15"/>
        <v>102</v>
      </c>
      <c r="N110" s="56">
        <f t="shared" si="12"/>
        <v>0.015042735042735123</v>
      </c>
      <c r="O110" s="73">
        <f t="shared" si="13"/>
        <v>0.019399141630901395</v>
      </c>
      <c r="P110" s="73">
        <f t="shared" si="14"/>
        <v>0.0042918454935623185</v>
      </c>
      <c r="Q110" s="73">
        <f t="shared" si="8"/>
        <v>0.019399141630901395</v>
      </c>
      <c r="R110" s="73">
        <f ca="1">IF(G110&lt;&gt;"",AVERAGE(OFFSET(Q110,-MIN(M110,$E$3),0):Q110),"")</f>
        <v>0.019576802681715275</v>
      </c>
      <c r="S110" s="56"/>
      <c r="T110" s="73">
        <f ca="1">IF(G110&lt;&gt;"",STDEVP(OFFSET(K110,-MIN(M110,$E$3),0):K110),"")</f>
        <v>0.011705479019179024</v>
      </c>
    </row>
    <row r="111" spans="1:20" ht="12.75">
      <c r="A111" s="9">
        <f t="shared" si="9"/>
        <v>104</v>
      </c>
      <c r="C111" s="3">
        <v>38678</v>
      </c>
      <c r="D111" s="4">
        <v>59.55</v>
      </c>
      <c r="E111" s="4">
        <v>59.72</v>
      </c>
      <c r="F111" s="4">
        <v>59.12</v>
      </c>
      <c r="G111" s="4">
        <v>59.66</v>
      </c>
      <c r="H111" s="5">
        <v>17084900</v>
      </c>
      <c r="I111" s="56">
        <v>59.05</v>
      </c>
      <c r="K111" s="23">
        <f t="shared" si="10"/>
        <v>0.0049353301565691066</v>
      </c>
      <c r="L111" s="34">
        <f t="shared" si="11"/>
        <v>17084.9</v>
      </c>
      <c r="M111" s="9">
        <f t="shared" si="15"/>
        <v>103</v>
      </c>
      <c r="N111" s="56">
        <f t="shared" si="12"/>
        <v>0.010148849797023018</v>
      </c>
      <c r="O111" s="73">
        <f t="shared" si="13"/>
        <v>0.005895233282802836</v>
      </c>
      <c r="P111" s="73">
        <f t="shared" si="14"/>
        <v>0.00421088091628774</v>
      </c>
      <c r="Q111" s="73">
        <f t="shared" si="8"/>
        <v>0.010148849797023018</v>
      </c>
      <c r="R111" s="73">
        <f ca="1">IF(G111&lt;&gt;"",AVERAGE(OFFSET(Q111,-MIN(M111,$E$3),0):Q111),"")</f>
        <v>0.019229765934862045</v>
      </c>
      <c r="S111" s="56"/>
      <c r="T111" s="73">
        <f ca="1">IF(G111&lt;&gt;"",STDEVP(OFFSET(K111,-MIN(M111,$E$3),0):K111),"")</f>
        <v>0.01170635748919581</v>
      </c>
    </row>
    <row r="112" spans="1:20" ht="12.75">
      <c r="A112" s="9">
        <f t="shared" si="9"/>
        <v>105</v>
      </c>
      <c r="C112" s="3">
        <v>38679</v>
      </c>
      <c r="D112" s="4">
        <v>59.48</v>
      </c>
      <c r="E112" s="4">
        <v>60.24</v>
      </c>
      <c r="F112" s="4">
        <v>59.21</v>
      </c>
      <c r="G112" s="4">
        <v>59.87</v>
      </c>
      <c r="H112" s="5">
        <v>12535100</v>
      </c>
      <c r="I112" s="56">
        <v>59.26</v>
      </c>
      <c r="K112" s="23">
        <f t="shared" si="10"/>
        <v>0.0035563082133784896</v>
      </c>
      <c r="L112" s="34">
        <f t="shared" si="11"/>
        <v>12535.1</v>
      </c>
      <c r="M112" s="9">
        <f t="shared" si="15"/>
        <v>104</v>
      </c>
      <c r="N112" s="56">
        <f t="shared" si="12"/>
        <v>0.017395710184090474</v>
      </c>
      <c r="O112" s="73">
        <f t="shared" si="13"/>
        <v>0.009721756620851618</v>
      </c>
      <c r="P112" s="73">
        <f t="shared" si="14"/>
        <v>0.007542742205832953</v>
      </c>
      <c r="Q112" s="73">
        <f t="shared" si="8"/>
        <v>0.017395710184090474</v>
      </c>
      <c r="R112" s="73">
        <f ca="1">IF(G112&lt;&gt;"",AVERAGE(OFFSET(Q112,-MIN(M112,$E$3),0):Q112),"")</f>
        <v>0.018810938614276154</v>
      </c>
      <c r="S112" s="56"/>
      <c r="T112" s="73">
        <f ca="1">IF(G112&lt;&gt;"",STDEVP(OFFSET(K112,-MIN(M112,$E$3),0):K112),"")</f>
        <v>0.011168946982039773</v>
      </c>
    </row>
    <row r="113" spans="1:20" ht="12.75">
      <c r="A113" s="9">
        <f t="shared" si="9"/>
        <v>106</v>
      </c>
      <c r="C113" s="3">
        <v>38681</v>
      </c>
      <c r="D113" s="4">
        <v>60.19</v>
      </c>
      <c r="E113" s="4">
        <v>60.26</v>
      </c>
      <c r="F113" s="4">
        <v>59.96</v>
      </c>
      <c r="G113" s="4">
        <v>60.11</v>
      </c>
      <c r="H113" s="5">
        <v>6692600</v>
      </c>
      <c r="I113" s="56">
        <v>59.49</v>
      </c>
      <c r="K113" s="23">
        <f t="shared" si="10"/>
        <v>0.003881201484981611</v>
      </c>
      <c r="L113" s="34">
        <f t="shared" si="11"/>
        <v>6692.6</v>
      </c>
      <c r="M113" s="9">
        <f t="shared" si="15"/>
        <v>105</v>
      </c>
      <c r="N113" s="56">
        <f t="shared" si="12"/>
        <v>0.0050033355570380245</v>
      </c>
      <c r="O113" s="73">
        <f t="shared" si="13"/>
        <v>0.006514113913479225</v>
      </c>
      <c r="P113" s="73">
        <f t="shared" si="14"/>
        <v>0.0015032570569568637</v>
      </c>
      <c r="Q113" s="73">
        <f t="shared" si="8"/>
        <v>0.006514113913479225</v>
      </c>
      <c r="R113" s="73">
        <f ca="1">IF(G113&lt;&gt;"",AVERAGE(OFFSET(Q113,-MIN(M113,$E$3),0):Q113),"")</f>
        <v>0.017572156060953793</v>
      </c>
      <c r="S113" s="56"/>
      <c r="T113" s="73">
        <f ca="1">IF(G113&lt;&gt;"",STDEVP(OFFSET(K113,-MIN(M113,$E$3),0):K113),"")</f>
        <v>0.010158150600899108</v>
      </c>
    </row>
    <row r="114" spans="1:20" ht="12.75">
      <c r="A114" s="9">
        <f t="shared" si="9"/>
        <v>107</v>
      </c>
      <c r="C114" s="3">
        <v>38684</v>
      </c>
      <c r="D114" s="4">
        <v>59.55</v>
      </c>
      <c r="E114" s="4">
        <v>59.85</v>
      </c>
      <c r="F114" s="4">
        <v>58.64</v>
      </c>
      <c r="G114" s="4">
        <v>58.74</v>
      </c>
      <c r="H114" s="5">
        <v>15008400</v>
      </c>
      <c r="I114" s="56">
        <v>58.14</v>
      </c>
      <c r="K114" s="23">
        <f t="shared" si="10"/>
        <v>-0.0226928895612708</v>
      </c>
      <c r="L114" s="34">
        <f t="shared" si="11"/>
        <v>15008.4</v>
      </c>
      <c r="M114" s="9">
        <f t="shared" si="15"/>
        <v>106</v>
      </c>
      <c r="N114" s="56">
        <f t="shared" si="12"/>
        <v>0.020634379263301472</v>
      </c>
      <c r="O114" s="73">
        <f t="shared" si="13"/>
        <v>0.004325403427050345</v>
      </c>
      <c r="P114" s="73">
        <f t="shared" si="14"/>
        <v>0.024455165529861933</v>
      </c>
      <c r="Q114" s="73">
        <f t="shared" si="8"/>
        <v>0.024455165529861933</v>
      </c>
      <c r="R114" s="73">
        <f ca="1">IF(G114&lt;&gt;"",AVERAGE(OFFSET(Q114,-MIN(M114,$E$3),0):Q114),"")</f>
        <v>0.017513999701809217</v>
      </c>
      <c r="S114" s="56"/>
      <c r="T114" s="73">
        <f ca="1">IF(G114&lt;&gt;"",STDEVP(OFFSET(K114,-MIN(M114,$E$3),0):K114),"")</f>
        <v>0.01146352922919884</v>
      </c>
    </row>
    <row r="115" spans="1:20" ht="12.75">
      <c r="A115" s="9">
        <f t="shared" si="9"/>
        <v>108</v>
      </c>
      <c r="C115" s="3">
        <v>38685</v>
      </c>
      <c r="D115" s="4">
        <v>59</v>
      </c>
      <c r="E115" s="4">
        <v>59.43</v>
      </c>
      <c r="F115" s="4">
        <v>58.26</v>
      </c>
      <c r="G115" s="4">
        <v>58.34</v>
      </c>
      <c r="H115" s="5">
        <v>18592400</v>
      </c>
      <c r="I115" s="56">
        <v>57.74</v>
      </c>
      <c r="K115" s="23">
        <f t="shared" si="10"/>
        <v>-0.0068799449604403096</v>
      </c>
      <c r="L115" s="34">
        <f t="shared" si="11"/>
        <v>18592.4</v>
      </c>
      <c r="M115" s="9">
        <f t="shared" si="15"/>
        <v>107</v>
      </c>
      <c r="N115" s="56">
        <f t="shared" si="12"/>
        <v>0.020082389289392433</v>
      </c>
      <c r="O115" s="73">
        <f t="shared" si="13"/>
        <v>0.011746680286006006</v>
      </c>
      <c r="P115" s="73">
        <f t="shared" si="14"/>
        <v>0.008171603677221695</v>
      </c>
      <c r="Q115" s="73">
        <f t="shared" si="8"/>
        <v>0.020082389289392433</v>
      </c>
      <c r="R115" s="73">
        <f ca="1">IF(G115&lt;&gt;"",AVERAGE(OFFSET(Q115,-MIN(M115,$E$3),0):Q115),"")</f>
        <v>0.017666872862264968</v>
      </c>
      <c r="S115" s="56"/>
      <c r="T115" s="73">
        <f ca="1">IF(G115&lt;&gt;"",STDEVP(OFFSET(K115,-MIN(M115,$E$3),0):K115),"")</f>
        <v>0.010983429723935628</v>
      </c>
    </row>
    <row r="116" spans="1:20" ht="12.75">
      <c r="A116" s="9">
        <f t="shared" si="9"/>
        <v>109</v>
      </c>
      <c r="C116" s="3">
        <v>38686</v>
      </c>
      <c r="D116" s="4">
        <v>58.21</v>
      </c>
      <c r="E116" s="4">
        <v>58.87</v>
      </c>
      <c r="F116" s="4">
        <v>58</v>
      </c>
      <c r="G116" s="4">
        <v>58.03</v>
      </c>
      <c r="H116" s="5">
        <v>21287100</v>
      </c>
      <c r="I116" s="56">
        <v>57.43</v>
      </c>
      <c r="K116" s="23">
        <f t="shared" si="10"/>
        <v>-0.005368895046761413</v>
      </c>
      <c r="L116" s="34">
        <f t="shared" si="11"/>
        <v>21287.1</v>
      </c>
      <c r="M116" s="9">
        <f t="shared" si="15"/>
        <v>108</v>
      </c>
      <c r="N116" s="56">
        <f t="shared" si="12"/>
        <v>0.014999999999999902</v>
      </c>
      <c r="O116" s="73">
        <f t="shared" si="13"/>
        <v>0.00908467603702423</v>
      </c>
      <c r="P116" s="73">
        <f t="shared" si="14"/>
        <v>0.005827905382242093</v>
      </c>
      <c r="Q116" s="73">
        <f t="shared" si="8"/>
        <v>0.014999999999999902</v>
      </c>
      <c r="R116" s="73">
        <f ca="1">IF(G116&lt;&gt;"",AVERAGE(OFFSET(Q116,-MIN(M116,$E$3),0):Q116),"")</f>
        <v>0.01769183615154544</v>
      </c>
      <c r="S116" s="56"/>
      <c r="T116" s="73">
        <f ca="1">IF(G116&lt;&gt;"",STDEVP(OFFSET(K116,-MIN(M116,$E$3),0):K116),"")</f>
        <v>0.010901980103939894</v>
      </c>
    </row>
    <row r="117" spans="1:20" ht="12.75">
      <c r="A117" s="9">
        <f t="shared" si="9"/>
        <v>110</v>
      </c>
      <c r="C117" s="3">
        <v>38687</v>
      </c>
      <c r="D117" s="4">
        <v>58.37</v>
      </c>
      <c r="E117" s="4">
        <v>59.4</v>
      </c>
      <c r="F117" s="4">
        <v>58.37</v>
      </c>
      <c r="G117" s="4">
        <v>59.35</v>
      </c>
      <c r="H117" s="5">
        <v>16941100</v>
      </c>
      <c r="I117" s="56">
        <v>58.74</v>
      </c>
      <c r="K117" s="23">
        <f t="shared" si="10"/>
        <v>0.02281037785129736</v>
      </c>
      <c r="L117" s="34">
        <f t="shared" si="11"/>
        <v>16941.1</v>
      </c>
      <c r="M117" s="9">
        <f t="shared" si="15"/>
        <v>109</v>
      </c>
      <c r="N117" s="56">
        <f t="shared" si="12"/>
        <v>0.01764605105362338</v>
      </c>
      <c r="O117" s="73">
        <f t="shared" si="13"/>
        <v>0.023608478373255082</v>
      </c>
      <c r="P117" s="73">
        <f t="shared" si="14"/>
        <v>0.005859038428398966</v>
      </c>
      <c r="Q117" s="73">
        <f t="shared" si="8"/>
        <v>0.023608478373255082</v>
      </c>
      <c r="R117" s="73">
        <f ca="1">IF(G117&lt;&gt;"",AVERAGE(OFFSET(Q117,-MIN(M117,$E$3),0):Q117),"")</f>
        <v>0.017530173290823715</v>
      </c>
      <c r="S117" s="56"/>
      <c r="T117" s="73">
        <f ca="1">IF(G117&lt;&gt;"",STDEVP(OFFSET(K117,-MIN(M117,$E$3),0):K117),"")</f>
        <v>0.012209813590189047</v>
      </c>
    </row>
    <row r="118" spans="1:20" ht="12.75">
      <c r="A118" s="9">
        <f t="shared" si="9"/>
        <v>111</v>
      </c>
      <c r="C118" s="3">
        <v>38688</v>
      </c>
      <c r="D118" s="4">
        <v>59.42</v>
      </c>
      <c r="E118" s="4">
        <v>59.44</v>
      </c>
      <c r="F118" s="4">
        <v>58.68</v>
      </c>
      <c r="G118" s="4">
        <v>59.07</v>
      </c>
      <c r="H118" s="5">
        <v>13460100</v>
      </c>
      <c r="I118" s="56">
        <v>58.46</v>
      </c>
      <c r="K118" s="23">
        <f t="shared" si="10"/>
        <v>-0.004766768811712674</v>
      </c>
      <c r="L118" s="34">
        <f t="shared" si="11"/>
        <v>13460.1</v>
      </c>
      <c r="M118" s="9">
        <f t="shared" si="15"/>
        <v>110</v>
      </c>
      <c r="N118" s="56">
        <f t="shared" si="12"/>
        <v>0.012951601908657073</v>
      </c>
      <c r="O118" s="73">
        <f t="shared" si="13"/>
        <v>0.00151642796967133</v>
      </c>
      <c r="P118" s="73">
        <f t="shared" si="14"/>
        <v>0.011288963774220728</v>
      </c>
      <c r="Q118" s="73">
        <f t="shared" si="8"/>
        <v>0.012951601908657073</v>
      </c>
      <c r="R118" s="73">
        <f ca="1">IF(G118&lt;&gt;"",AVERAGE(OFFSET(Q118,-MIN(M118,$E$3),0):Q118),"")</f>
        <v>0.0164689757369081</v>
      </c>
      <c r="S118" s="56"/>
      <c r="T118" s="73">
        <f ca="1">IF(G118&lt;&gt;"",STDEVP(OFFSET(K118,-MIN(M118,$E$3),0):K118),"")</f>
        <v>0.011116709235405666</v>
      </c>
    </row>
    <row r="119" spans="1:20" ht="12.75">
      <c r="A119" s="9">
        <f t="shared" si="9"/>
        <v>112</v>
      </c>
      <c r="C119" s="3">
        <v>38691</v>
      </c>
      <c r="D119" s="4">
        <v>59.38</v>
      </c>
      <c r="E119" s="4">
        <v>60.11</v>
      </c>
      <c r="F119" s="4">
        <v>59.33</v>
      </c>
      <c r="G119" s="4">
        <v>59.51</v>
      </c>
      <c r="H119" s="5">
        <v>19445500</v>
      </c>
      <c r="I119" s="56">
        <v>58.9</v>
      </c>
      <c r="K119" s="23">
        <f t="shared" si="10"/>
        <v>0.007526513855627748</v>
      </c>
      <c r="L119" s="34">
        <f t="shared" si="11"/>
        <v>19445.5</v>
      </c>
      <c r="M119" s="9">
        <f t="shared" si="15"/>
        <v>111</v>
      </c>
      <c r="N119" s="56">
        <f t="shared" si="12"/>
        <v>0.013146806000337019</v>
      </c>
      <c r="O119" s="73">
        <f t="shared" si="13"/>
        <v>0.017606229896732772</v>
      </c>
      <c r="P119" s="73">
        <f t="shared" si="14"/>
        <v>0.004401557474183138</v>
      </c>
      <c r="Q119" s="73">
        <f t="shared" si="8"/>
        <v>0.017606229896732772</v>
      </c>
      <c r="R119" s="73">
        <f ca="1">IF(G119&lt;&gt;"",AVERAGE(OFFSET(Q119,-MIN(M119,$E$3),0):Q119),"")</f>
        <v>0.01695446048307927</v>
      </c>
      <c r="S119" s="56"/>
      <c r="T119" s="73">
        <f ca="1">IF(G119&lt;&gt;"",STDEVP(OFFSET(K119,-MIN(M119,$E$3),0):K119),"")</f>
        <v>0.011157766003718298</v>
      </c>
    </row>
    <row r="120" spans="1:20" ht="12.75">
      <c r="A120" s="9">
        <f t="shared" si="9"/>
        <v>113</v>
      </c>
      <c r="C120" s="3">
        <v>38692</v>
      </c>
      <c r="D120" s="4">
        <v>59.77</v>
      </c>
      <c r="E120" s="4">
        <v>60.38</v>
      </c>
      <c r="F120" s="4">
        <v>59.55</v>
      </c>
      <c r="G120" s="4">
        <v>59.69</v>
      </c>
      <c r="H120" s="5">
        <v>16009200</v>
      </c>
      <c r="I120" s="56">
        <v>59.08</v>
      </c>
      <c r="K120" s="23">
        <f t="shared" si="10"/>
        <v>0.0030560271646860038</v>
      </c>
      <c r="L120" s="34">
        <f t="shared" si="11"/>
        <v>16009.2</v>
      </c>
      <c r="M120" s="9">
        <f t="shared" si="15"/>
        <v>112</v>
      </c>
      <c r="N120" s="56">
        <f t="shared" si="12"/>
        <v>0.013937867338371213</v>
      </c>
      <c r="O120" s="73">
        <f t="shared" si="13"/>
        <v>0.014619391698874162</v>
      </c>
      <c r="P120" s="73">
        <f t="shared" si="14"/>
        <v>0.0006721559401781096</v>
      </c>
      <c r="Q120" s="73">
        <f t="shared" si="8"/>
        <v>0.014619391698874162</v>
      </c>
      <c r="R120" s="73">
        <f ca="1">IF(G120&lt;&gt;"",AVERAGE(OFFSET(Q120,-MIN(M120,$E$3),0):Q120),"")</f>
        <v>0.01694380644439072</v>
      </c>
      <c r="S120" s="56"/>
      <c r="T120" s="73">
        <f ca="1">IF(G120&lt;&gt;"",STDEVP(OFFSET(K120,-MIN(M120,$E$3),0):K120),"")</f>
        <v>0.011154091131434648</v>
      </c>
    </row>
    <row r="121" spans="1:20" ht="12.75">
      <c r="A121" s="9">
        <f t="shared" si="9"/>
        <v>114</v>
      </c>
      <c r="C121" s="3">
        <v>38693</v>
      </c>
      <c r="D121" s="4">
        <v>59.87</v>
      </c>
      <c r="E121" s="4">
        <v>59.96</v>
      </c>
      <c r="F121" s="4">
        <v>58.57</v>
      </c>
      <c r="G121" s="4">
        <v>59.02</v>
      </c>
      <c r="H121" s="5">
        <v>20812200</v>
      </c>
      <c r="I121" s="56">
        <v>58.41</v>
      </c>
      <c r="K121" s="23">
        <f t="shared" si="10"/>
        <v>-0.011340555179417788</v>
      </c>
      <c r="L121" s="34">
        <f t="shared" si="11"/>
        <v>20812.2</v>
      </c>
      <c r="M121" s="9">
        <f t="shared" si="15"/>
        <v>113</v>
      </c>
      <c r="N121" s="56">
        <f t="shared" si="12"/>
        <v>0.023732286153320903</v>
      </c>
      <c r="O121" s="73">
        <f t="shared" si="13"/>
        <v>0.004523370748869215</v>
      </c>
      <c r="P121" s="73">
        <f t="shared" si="14"/>
        <v>0.01876361199530907</v>
      </c>
      <c r="Q121" s="73">
        <f t="shared" si="8"/>
        <v>0.023732286153320903</v>
      </c>
      <c r="R121" s="73">
        <f ca="1">IF(G121&lt;&gt;"",AVERAGE(OFFSET(Q121,-MIN(M121,$E$3),0):Q121),"")</f>
        <v>0.01740023305771675</v>
      </c>
      <c r="S121" s="56"/>
      <c r="T121" s="73">
        <f ca="1">IF(G121&lt;&gt;"",STDEVP(OFFSET(K121,-MIN(M121,$E$3),0):K121),"")</f>
        <v>0.011628918822075302</v>
      </c>
    </row>
    <row r="122" spans="1:20" ht="12.75">
      <c r="A122" s="9">
        <f t="shared" si="9"/>
        <v>115</v>
      </c>
      <c r="C122" s="3">
        <v>38694</v>
      </c>
      <c r="D122" s="4">
        <v>59.21</v>
      </c>
      <c r="E122" s="4">
        <v>59.54</v>
      </c>
      <c r="F122" s="4">
        <v>58.82</v>
      </c>
      <c r="G122" s="4">
        <v>59.42</v>
      </c>
      <c r="H122" s="5">
        <v>16120800</v>
      </c>
      <c r="I122" s="56">
        <v>58.81</v>
      </c>
      <c r="K122" s="23">
        <f t="shared" si="10"/>
        <v>0.006848142441362892</v>
      </c>
      <c r="L122" s="34">
        <f t="shared" si="11"/>
        <v>16120.8</v>
      </c>
      <c r="M122" s="9">
        <f t="shared" si="15"/>
        <v>114</v>
      </c>
      <c r="N122" s="56">
        <f t="shared" si="12"/>
        <v>0.012240734444066703</v>
      </c>
      <c r="O122" s="73">
        <f t="shared" si="13"/>
        <v>0.008810572687224516</v>
      </c>
      <c r="P122" s="73">
        <f t="shared" si="14"/>
        <v>0.003388681802778737</v>
      </c>
      <c r="Q122" s="73">
        <f t="shared" si="8"/>
        <v>0.012240734444066703</v>
      </c>
      <c r="R122" s="73">
        <f ca="1">IF(G122&lt;&gt;"",AVERAGE(OFFSET(Q122,-MIN(M122,$E$3),0):Q122),"")</f>
        <v>0.016826650807399594</v>
      </c>
      <c r="S122" s="56"/>
      <c r="T122" s="73">
        <f ca="1">IF(G122&lt;&gt;"",STDEVP(OFFSET(K122,-MIN(M122,$E$3),0):K122),"")</f>
        <v>0.011361517714659333</v>
      </c>
    </row>
    <row r="123" spans="1:20" ht="12.75">
      <c r="A123" s="9">
        <f t="shared" si="9"/>
        <v>116</v>
      </c>
      <c r="C123" s="3">
        <v>38695</v>
      </c>
      <c r="D123" s="4">
        <v>59.24</v>
      </c>
      <c r="E123" s="4">
        <v>59.33</v>
      </c>
      <c r="F123" s="4">
        <v>58.05</v>
      </c>
      <c r="G123" s="4">
        <v>58.5</v>
      </c>
      <c r="H123" s="5">
        <v>15868500</v>
      </c>
      <c r="I123" s="56">
        <v>57.9</v>
      </c>
      <c r="K123" s="23">
        <f t="shared" si="10"/>
        <v>-0.015473558918551289</v>
      </c>
      <c r="L123" s="34">
        <f t="shared" si="11"/>
        <v>15868.5</v>
      </c>
      <c r="M123" s="9">
        <f t="shared" si="15"/>
        <v>115</v>
      </c>
      <c r="N123" s="56">
        <f t="shared" si="12"/>
        <v>0.02204995693367784</v>
      </c>
      <c r="O123" s="73">
        <f t="shared" si="13"/>
        <v>0.0015146415348368247</v>
      </c>
      <c r="P123" s="73">
        <f t="shared" si="14"/>
        <v>0.0230562100302929</v>
      </c>
      <c r="Q123" s="73">
        <f t="shared" si="8"/>
        <v>0.0230562100302929</v>
      </c>
      <c r="R123" s="73">
        <f ca="1">IF(G123&lt;&gt;"",AVERAGE(OFFSET(Q123,-MIN(M123,$E$3),0):Q123),"")</f>
        <v>0.017500506045931216</v>
      </c>
      <c r="S123" s="56"/>
      <c r="T123" s="73">
        <f ca="1">IF(G123&lt;&gt;"",STDEVP(OFFSET(K123,-MIN(M123,$E$3),0):K123),"")</f>
        <v>0.012218059107864953</v>
      </c>
    </row>
    <row r="124" spans="1:20" ht="12.75">
      <c r="A124" s="9">
        <f t="shared" si="9"/>
        <v>117</v>
      </c>
      <c r="C124" s="3">
        <v>38698</v>
      </c>
      <c r="D124" s="4">
        <v>58.81</v>
      </c>
      <c r="E124" s="4">
        <v>59.13</v>
      </c>
      <c r="F124" s="4">
        <v>58.5</v>
      </c>
      <c r="G124" s="4">
        <v>58.86</v>
      </c>
      <c r="H124" s="5">
        <v>13390000</v>
      </c>
      <c r="I124" s="56">
        <v>58.26</v>
      </c>
      <c r="K124" s="23">
        <f t="shared" si="10"/>
        <v>0.006217616580310947</v>
      </c>
      <c r="L124" s="34">
        <f t="shared" si="11"/>
        <v>13390</v>
      </c>
      <c r="M124" s="9">
        <f t="shared" si="15"/>
        <v>116</v>
      </c>
      <c r="N124" s="56">
        <f t="shared" si="12"/>
        <v>0.010769230769230864</v>
      </c>
      <c r="O124" s="73">
        <f t="shared" si="13"/>
        <v>0.010769230769230864</v>
      </c>
      <c r="P124" s="73">
        <f t="shared" si="14"/>
        <v>0</v>
      </c>
      <c r="Q124" s="73">
        <f t="shared" si="8"/>
        <v>0.010769230769230864</v>
      </c>
      <c r="R124" s="73">
        <f ca="1">IF(G124&lt;&gt;"",AVERAGE(OFFSET(Q124,-MIN(M124,$E$3),0):Q124),"")</f>
        <v>0.016771968907945255</v>
      </c>
      <c r="S124" s="56"/>
      <c r="T124" s="73">
        <f ca="1">IF(G124&lt;&gt;"",STDEVP(OFFSET(K124,-MIN(M124,$E$3),0):K124),"")</f>
        <v>0.011740585360340245</v>
      </c>
    </row>
    <row r="125" spans="1:20" ht="12.75">
      <c r="A125" s="9">
        <f t="shared" si="9"/>
        <v>118</v>
      </c>
      <c r="C125" s="3">
        <v>38699</v>
      </c>
      <c r="D125" s="4">
        <v>59.05</v>
      </c>
      <c r="E125" s="4">
        <v>59.84</v>
      </c>
      <c r="F125" s="4">
        <v>58.91</v>
      </c>
      <c r="G125" s="4">
        <v>59.06</v>
      </c>
      <c r="H125" s="5">
        <v>14867100</v>
      </c>
      <c r="I125" s="56">
        <v>58.45</v>
      </c>
      <c r="K125" s="23">
        <f t="shared" si="10"/>
        <v>0.003261242705115075</v>
      </c>
      <c r="L125" s="34">
        <f t="shared" si="11"/>
        <v>14867.1</v>
      </c>
      <c r="M125" s="9">
        <f t="shared" si="15"/>
        <v>117</v>
      </c>
      <c r="N125" s="56">
        <f t="shared" si="12"/>
        <v>0.015786793413681943</v>
      </c>
      <c r="O125" s="73">
        <f t="shared" si="13"/>
        <v>0.01664967720013588</v>
      </c>
      <c r="P125" s="73">
        <f t="shared" si="14"/>
        <v>0.0008494733265373977</v>
      </c>
      <c r="Q125" s="73">
        <f t="shared" si="8"/>
        <v>0.01664967720013588</v>
      </c>
      <c r="R125" s="73">
        <f ca="1">IF(G125&lt;&gt;"",AVERAGE(OFFSET(Q125,-MIN(M125,$E$3),0):Q125),"")</f>
        <v>0.016588671279227554</v>
      </c>
      <c r="S125" s="56"/>
      <c r="T125" s="73">
        <f ca="1">IF(G125&lt;&gt;"",STDEVP(OFFSET(K125,-MIN(M125,$E$3),0):K125),"")</f>
        <v>0.010693113293340066</v>
      </c>
    </row>
    <row r="126" spans="1:20" ht="12.75">
      <c r="A126" s="9">
        <f t="shared" si="9"/>
        <v>119</v>
      </c>
      <c r="C126" s="3">
        <v>38700</v>
      </c>
      <c r="D126" s="4">
        <v>59.08</v>
      </c>
      <c r="E126" s="4">
        <v>59.93</v>
      </c>
      <c r="F126" s="4">
        <v>59.05</v>
      </c>
      <c r="G126" s="4">
        <v>59.86</v>
      </c>
      <c r="H126" s="5">
        <v>14393400</v>
      </c>
      <c r="I126" s="56">
        <v>59.25</v>
      </c>
      <c r="K126" s="23">
        <f t="shared" si="10"/>
        <v>0.01368691189050475</v>
      </c>
      <c r="L126" s="34">
        <f t="shared" si="11"/>
        <v>14393.4</v>
      </c>
      <c r="M126" s="9">
        <f t="shared" si="15"/>
        <v>118</v>
      </c>
      <c r="N126" s="56">
        <f t="shared" si="12"/>
        <v>0.014902624894157501</v>
      </c>
      <c r="O126" s="73">
        <f t="shared" si="13"/>
        <v>0.01473078225533353</v>
      </c>
      <c r="P126" s="73">
        <f t="shared" si="14"/>
        <v>0.0001693193362682921</v>
      </c>
      <c r="Q126" s="73">
        <f t="shared" si="8"/>
        <v>0.014902624894157501</v>
      </c>
      <c r="R126" s="73">
        <f ca="1">IF(G126&lt;&gt;"",AVERAGE(OFFSET(Q126,-MIN(M126,$E$3),0):Q126),"")</f>
        <v>0.016905589619036522</v>
      </c>
      <c r="S126" s="56"/>
      <c r="T126" s="73">
        <f ca="1">IF(G126&lt;&gt;"",STDEVP(OFFSET(K126,-MIN(M126,$E$3),0):K126),"")</f>
        <v>0.01118980856154208</v>
      </c>
    </row>
    <row r="127" spans="1:20" ht="12.75">
      <c r="A127" s="9">
        <f t="shared" si="9"/>
        <v>120</v>
      </c>
      <c r="C127" s="3">
        <v>38701</v>
      </c>
      <c r="D127" s="4">
        <v>59.86</v>
      </c>
      <c r="E127" s="4">
        <v>59.88</v>
      </c>
      <c r="F127" s="4">
        <v>59.2</v>
      </c>
      <c r="G127" s="4">
        <v>59.49</v>
      </c>
      <c r="H127" s="5">
        <v>14106500</v>
      </c>
      <c r="I127" s="56">
        <v>58.88</v>
      </c>
      <c r="K127" s="23">
        <f t="shared" si="10"/>
        <v>-0.006244725738396628</v>
      </c>
      <c r="L127" s="34">
        <f t="shared" si="11"/>
        <v>14106.5</v>
      </c>
      <c r="M127" s="9">
        <f t="shared" si="15"/>
        <v>119</v>
      </c>
      <c r="N127" s="56">
        <f t="shared" si="12"/>
        <v>0.011486486486486536</v>
      </c>
      <c r="O127" s="73">
        <f t="shared" si="13"/>
        <v>0.0003341129301703827</v>
      </c>
      <c r="P127" s="73">
        <f t="shared" si="14"/>
        <v>0.011025726695623073</v>
      </c>
      <c r="Q127" s="73">
        <f t="shared" si="8"/>
        <v>0.011486486486486536</v>
      </c>
      <c r="R127" s="73">
        <f ca="1">IF(G127&lt;&gt;"",AVERAGE(OFFSET(Q127,-MIN(M127,$E$3),0):Q127),"")</f>
        <v>0.01651164137252959</v>
      </c>
      <c r="S127" s="56"/>
      <c r="T127" s="73">
        <f ca="1">IF(G127&lt;&gt;"",STDEVP(OFFSET(K127,-MIN(M127,$E$3),0):K127),"")</f>
        <v>0.011265789347336233</v>
      </c>
    </row>
    <row r="128" spans="1:20" ht="12.75">
      <c r="A128" s="9">
        <f t="shared" si="9"/>
        <v>121</v>
      </c>
      <c r="C128" s="3">
        <v>38702</v>
      </c>
      <c r="D128" s="4">
        <v>59.62</v>
      </c>
      <c r="E128" s="4">
        <v>59.65</v>
      </c>
      <c r="F128" s="4">
        <v>58.05</v>
      </c>
      <c r="G128" s="4">
        <v>58.06</v>
      </c>
      <c r="H128" s="5">
        <v>28802800</v>
      </c>
      <c r="I128" s="56">
        <v>57.46</v>
      </c>
      <c r="K128" s="23">
        <f t="shared" si="10"/>
        <v>-0.02411684782608703</v>
      </c>
      <c r="L128" s="34">
        <f t="shared" si="11"/>
        <v>28802.8</v>
      </c>
      <c r="M128" s="9">
        <f t="shared" si="15"/>
        <v>120</v>
      </c>
      <c r="N128" s="56">
        <f t="shared" si="12"/>
        <v>0.027562446167097354</v>
      </c>
      <c r="O128" s="73">
        <f t="shared" si="13"/>
        <v>0.0026895276517060474</v>
      </c>
      <c r="P128" s="73">
        <f t="shared" si="14"/>
        <v>0.024205748865355647</v>
      </c>
      <c r="Q128" s="73">
        <f t="shared" si="8"/>
        <v>0.027562446167097354</v>
      </c>
      <c r="R128" s="73">
        <f ca="1">IF(G128&lt;&gt;"",AVERAGE(OFFSET(Q128,-MIN(M128,$E$3),0):Q128),"")</f>
        <v>0.0179148635227708</v>
      </c>
      <c r="S128" s="56"/>
      <c r="T128" s="73">
        <f ca="1">IF(G128&lt;&gt;"",STDEVP(OFFSET(K128,-MIN(M128,$E$3),0):K128),"")</f>
        <v>0.012642823366056077</v>
      </c>
    </row>
    <row r="129" spans="1:20" ht="12.75">
      <c r="A129" s="9">
        <f t="shared" si="9"/>
        <v>122</v>
      </c>
      <c r="C129" s="3">
        <v>38705</v>
      </c>
      <c r="D129" s="4">
        <v>58.22</v>
      </c>
      <c r="E129" s="4">
        <v>58.59</v>
      </c>
      <c r="F129" s="4">
        <v>57.63</v>
      </c>
      <c r="G129" s="4">
        <v>57.7</v>
      </c>
      <c r="H129" s="5">
        <v>15620600</v>
      </c>
      <c r="I129" s="56">
        <v>57.11</v>
      </c>
      <c r="K129" s="23">
        <f t="shared" si="10"/>
        <v>-0.006091193873999368</v>
      </c>
      <c r="L129" s="34">
        <f t="shared" si="11"/>
        <v>15620.6</v>
      </c>
      <c r="M129" s="9">
        <f t="shared" si="15"/>
        <v>121</v>
      </c>
      <c r="N129" s="56">
        <f t="shared" si="12"/>
        <v>0.01665799062988027</v>
      </c>
      <c r="O129" s="73">
        <f t="shared" si="13"/>
        <v>0.009128487771271176</v>
      </c>
      <c r="P129" s="73">
        <f t="shared" si="14"/>
        <v>0.007406131588012399</v>
      </c>
      <c r="Q129" s="73">
        <f t="shared" si="8"/>
        <v>0.01665799062988027</v>
      </c>
      <c r="R129" s="73">
        <f ca="1">IF(G129&lt;&gt;"",AVERAGE(OFFSET(Q129,-MIN(M129,$E$3),0):Q129),"")</f>
        <v>0.017395051862772022</v>
      </c>
      <c r="S129" s="56"/>
      <c r="T129" s="73">
        <f ca="1">IF(G129&lt;&gt;"",STDEVP(OFFSET(K129,-MIN(M129,$E$3),0):K129),"")</f>
        <v>0.011476003478715639</v>
      </c>
    </row>
    <row r="130" spans="1:20" ht="12.75">
      <c r="A130" s="9">
        <f t="shared" si="9"/>
        <v>123</v>
      </c>
      <c r="C130" s="3">
        <v>38706</v>
      </c>
      <c r="D130" s="4">
        <v>57.67</v>
      </c>
      <c r="E130" s="4">
        <v>58.29</v>
      </c>
      <c r="F130" s="4">
        <v>57.66</v>
      </c>
      <c r="G130" s="4">
        <v>57.93</v>
      </c>
      <c r="H130" s="5">
        <v>12741900</v>
      </c>
      <c r="I130" s="56">
        <v>57.34</v>
      </c>
      <c r="K130" s="23">
        <f t="shared" si="10"/>
        <v>0.004027315706531365</v>
      </c>
      <c r="L130" s="34">
        <f t="shared" si="11"/>
        <v>12741.9</v>
      </c>
      <c r="M130" s="9">
        <f t="shared" si="15"/>
        <v>122</v>
      </c>
      <c r="N130" s="56">
        <f t="shared" si="12"/>
        <v>0.010926118626430892</v>
      </c>
      <c r="O130" s="73">
        <f t="shared" si="13"/>
        <v>0.010225303292894283</v>
      </c>
      <c r="P130" s="73">
        <f t="shared" si="14"/>
        <v>0.0006932409012132545</v>
      </c>
      <c r="Q130" s="73">
        <f t="shared" si="8"/>
        <v>0.010926118626430892</v>
      </c>
      <c r="R130" s="73">
        <f ca="1">IF(G130&lt;&gt;"",AVERAGE(OFFSET(Q130,-MIN(M130,$E$3),0):Q130),"")</f>
        <v>0.016784633818574587</v>
      </c>
      <c r="S130" s="56"/>
      <c r="T130" s="73">
        <f ca="1">IF(G130&lt;&gt;"",STDEVP(OFFSET(K130,-MIN(M130,$E$3),0):K130),"")</f>
        <v>0.011433799420082316</v>
      </c>
    </row>
    <row r="131" spans="1:20" ht="12.75">
      <c r="A131" s="9">
        <f t="shared" si="9"/>
        <v>124</v>
      </c>
      <c r="C131" s="3">
        <v>38707</v>
      </c>
      <c r="D131" s="4">
        <v>58.08</v>
      </c>
      <c r="E131" s="4">
        <v>58.25</v>
      </c>
      <c r="F131" s="4">
        <v>57.3</v>
      </c>
      <c r="G131" s="4">
        <v>57.6</v>
      </c>
      <c r="H131" s="5">
        <v>15090200</v>
      </c>
      <c r="I131" s="56">
        <v>57.01</v>
      </c>
      <c r="K131" s="23">
        <f t="shared" si="10"/>
        <v>-0.0057551447506104525</v>
      </c>
      <c r="L131" s="34">
        <f t="shared" si="11"/>
        <v>15090.2</v>
      </c>
      <c r="M131" s="9">
        <f t="shared" si="15"/>
        <v>123</v>
      </c>
      <c r="N131" s="56">
        <f t="shared" si="12"/>
        <v>0.016579406631762605</v>
      </c>
      <c r="O131" s="73">
        <f t="shared" si="13"/>
        <v>0.005523908165026681</v>
      </c>
      <c r="P131" s="73">
        <f t="shared" si="14"/>
        <v>0.010875194199896465</v>
      </c>
      <c r="Q131" s="73">
        <f t="shared" si="8"/>
        <v>0.016579406631762605</v>
      </c>
      <c r="R131" s="73">
        <f ca="1">IF(G131&lt;&gt;"",AVERAGE(OFFSET(Q131,-MIN(M131,$E$3),0):Q131),"")</f>
        <v>0.016889927594025432</v>
      </c>
      <c r="S131" s="56"/>
      <c r="T131" s="73">
        <f ca="1">IF(G131&lt;&gt;"",STDEVP(OFFSET(K131,-MIN(M131,$E$3),0):K131),"")</f>
        <v>0.011445394638936983</v>
      </c>
    </row>
    <row r="132" spans="1:20" ht="12.75">
      <c r="A132" s="9">
        <f t="shared" si="9"/>
        <v>125</v>
      </c>
      <c r="C132" s="3">
        <v>38708</v>
      </c>
      <c r="D132" s="4">
        <v>57.78</v>
      </c>
      <c r="E132" s="4">
        <v>57.98</v>
      </c>
      <c r="F132" s="4">
        <v>56.9</v>
      </c>
      <c r="G132" s="4">
        <v>57.1</v>
      </c>
      <c r="H132" s="5">
        <v>14013800</v>
      </c>
      <c r="I132" s="56">
        <v>56.51</v>
      </c>
      <c r="K132" s="23">
        <f t="shared" si="10"/>
        <v>-0.008770391159445667</v>
      </c>
      <c r="L132" s="34">
        <f t="shared" si="11"/>
        <v>14013.8</v>
      </c>
      <c r="M132" s="9">
        <f t="shared" si="15"/>
        <v>124</v>
      </c>
      <c r="N132" s="56">
        <f t="shared" si="12"/>
        <v>0.01898066783831287</v>
      </c>
      <c r="O132" s="73">
        <f t="shared" si="13"/>
        <v>0.006597222222222143</v>
      </c>
      <c r="P132" s="73">
        <f t="shared" si="14"/>
        <v>0.01215277777777779</v>
      </c>
      <c r="Q132" s="73">
        <f t="shared" si="8"/>
        <v>0.01898066783831287</v>
      </c>
      <c r="R132" s="73">
        <f ca="1">IF(G132&lt;&gt;"",AVERAGE(OFFSET(Q132,-MIN(M132,$E$3),0):Q132),"")</f>
        <v>0.016581406891695953</v>
      </c>
      <c r="S132" s="56"/>
      <c r="T132" s="73">
        <f ca="1">IF(G132&lt;&gt;"",STDEVP(OFFSET(K132,-MIN(M132,$E$3),0):K132),"")</f>
        <v>0.009758123739617453</v>
      </c>
    </row>
    <row r="133" spans="1:20" ht="12.75">
      <c r="A133" s="9">
        <f t="shared" si="9"/>
        <v>126</v>
      </c>
      <c r="C133" s="3">
        <v>38709</v>
      </c>
      <c r="D133" s="4">
        <v>56.75</v>
      </c>
      <c r="E133" s="4">
        <v>57.47</v>
      </c>
      <c r="F133" s="4">
        <v>56.65</v>
      </c>
      <c r="G133" s="4">
        <v>57.1</v>
      </c>
      <c r="H133" s="5">
        <v>11306000</v>
      </c>
      <c r="I133" s="56">
        <v>56.51</v>
      </c>
      <c r="K133" s="23">
        <f t="shared" si="10"/>
        <v>0</v>
      </c>
      <c r="L133" s="34">
        <f t="shared" si="11"/>
        <v>11306</v>
      </c>
      <c r="M133" s="9">
        <f t="shared" si="15"/>
        <v>125</v>
      </c>
      <c r="N133" s="56">
        <f t="shared" si="12"/>
        <v>0.014474845542806758</v>
      </c>
      <c r="O133" s="73">
        <f t="shared" si="13"/>
        <v>0.006479859894921169</v>
      </c>
      <c r="P133" s="73">
        <f t="shared" si="14"/>
        <v>0.007880910683012332</v>
      </c>
      <c r="Q133" s="73">
        <f t="shared" si="8"/>
        <v>0.014474845542806758</v>
      </c>
      <c r="R133" s="73">
        <f ca="1">IF(G133&lt;&gt;"",AVERAGE(OFFSET(Q133,-MIN(M133,$E$3),0):Q133),"")</f>
        <v>0.016682956467305932</v>
      </c>
      <c r="S133" s="56"/>
      <c r="T133" s="73">
        <f ca="1">IF(G133&lt;&gt;"",STDEVP(OFFSET(K133,-MIN(M133,$E$3),0):K133),"")</f>
        <v>0.009757692261979754</v>
      </c>
    </row>
    <row r="134" spans="1:20" ht="12.75">
      <c r="A134" s="9">
        <f t="shared" si="9"/>
        <v>127</v>
      </c>
      <c r="C134" s="3">
        <v>38713</v>
      </c>
      <c r="D134" s="4">
        <v>57</v>
      </c>
      <c r="E134" s="4">
        <v>57</v>
      </c>
      <c r="F134" s="4">
        <v>55.6</v>
      </c>
      <c r="G134" s="4">
        <v>55.87</v>
      </c>
      <c r="H134" s="5">
        <v>17167000</v>
      </c>
      <c r="I134" s="56">
        <v>55.3</v>
      </c>
      <c r="K134" s="23">
        <f t="shared" si="10"/>
        <v>-0.021412139444346168</v>
      </c>
      <c r="L134" s="34">
        <f t="shared" si="11"/>
        <v>17167</v>
      </c>
      <c r="M134" s="9">
        <f t="shared" si="15"/>
        <v>126</v>
      </c>
      <c r="N134" s="56">
        <f t="shared" si="12"/>
        <v>0.02517985611510798</v>
      </c>
      <c r="O134" s="73">
        <f t="shared" si="13"/>
        <v>0.0017513134851138146</v>
      </c>
      <c r="P134" s="73">
        <f t="shared" si="14"/>
        <v>0.02626970227670755</v>
      </c>
      <c r="Q134" s="73">
        <f t="shared" si="8"/>
        <v>0.02626970227670755</v>
      </c>
      <c r="R134" s="73">
        <f ca="1">IF(G134&lt;&gt;"",AVERAGE(OFFSET(Q134,-MIN(M134,$E$3),0):Q134),"")</f>
        <v>0.017260521292637585</v>
      </c>
      <c r="S134" s="56"/>
      <c r="T134" s="73">
        <f ca="1">IF(G134&lt;&gt;"",STDEVP(OFFSET(K134,-MIN(M134,$E$3),0):K134),"")</f>
        <v>0.01047603350970406</v>
      </c>
    </row>
    <row r="135" spans="1:20" ht="12.75">
      <c r="A135" s="9">
        <f t="shared" si="9"/>
        <v>128</v>
      </c>
      <c r="C135" s="3">
        <v>38714</v>
      </c>
      <c r="D135" s="4">
        <v>56.05</v>
      </c>
      <c r="E135" s="4">
        <v>56.63</v>
      </c>
      <c r="F135" s="4">
        <v>56.05</v>
      </c>
      <c r="G135" s="4">
        <v>56.25</v>
      </c>
      <c r="H135" s="5">
        <v>14945600</v>
      </c>
      <c r="I135" s="56">
        <v>55.67</v>
      </c>
      <c r="K135" s="23">
        <f t="shared" si="10"/>
        <v>0.006690777576853657</v>
      </c>
      <c r="L135" s="34">
        <f t="shared" si="11"/>
        <v>14945.6</v>
      </c>
      <c r="M135" s="9">
        <f t="shared" si="15"/>
        <v>127</v>
      </c>
      <c r="N135" s="56">
        <f t="shared" si="12"/>
        <v>0.010347903657448754</v>
      </c>
      <c r="O135" s="73">
        <f t="shared" si="13"/>
        <v>0.01360300698049044</v>
      </c>
      <c r="P135" s="73">
        <f t="shared" si="14"/>
        <v>0.003221764811168759</v>
      </c>
      <c r="Q135" s="73">
        <f t="shared" si="8"/>
        <v>0.01360300698049044</v>
      </c>
      <c r="R135" s="73">
        <f ca="1">IF(G135&lt;&gt;"",AVERAGE(OFFSET(Q135,-MIN(M135,$E$3),0):Q135),"")</f>
        <v>0.017192762311412</v>
      </c>
      <c r="S135" s="56"/>
      <c r="T135" s="73">
        <f ca="1">IF(G135&lt;&gt;"",STDEVP(OFFSET(K135,-MIN(M135,$E$3),0):K135),"")</f>
        <v>0.010679746828228401</v>
      </c>
    </row>
    <row r="136" spans="1:20" ht="12.75">
      <c r="A136" s="9">
        <f t="shared" si="9"/>
        <v>129</v>
      </c>
      <c r="C136" s="3">
        <v>38715</v>
      </c>
      <c r="D136" s="4">
        <v>56.25</v>
      </c>
      <c r="E136" s="4">
        <v>56.76</v>
      </c>
      <c r="F136" s="4">
        <v>56.1</v>
      </c>
      <c r="G136" s="4">
        <v>56.24</v>
      </c>
      <c r="H136" s="5">
        <v>14151900</v>
      </c>
      <c r="I136" s="56">
        <v>55.66</v>
      </c>
      <c r="K136" s="23">
        <f t="shared" si="10"/>
        <v>-0.00017962996227782746</v>
      </c>
      <c r="L136" s="34">
        <f t="shared" si="11"/>
        <v>14151.9</v>
      </c>
      <c r="M136" s="9">
        <f t="shared" si="15"/>
        <v>128</v>
      </c>
      <c r="N136" s="56">
        <f t="shared" si="12"/>
        <v>0.0117647058823529</v>
      </c>
      <c r="O136" s="73">
        <f t="shared" si="13"/>
        <v>0.009066666666666556</v>
      </c>
      <c r="P136" s="73">
        <f t="shared" si="14"/>
        <v>0.002666666666666595</v>
      </c>
      <c r="Q136" s="73">
        <f aca="true" t="shared" si="16" ref="Q136:Q199">IF(G136&lt;&gt;"",MAX(N136:P136),"")</f>
        <v>0.0117647058823529</v>
      </c>
      <c r="R136" s="73">
        <f ca="1">IF(G136&lt;&gt;"",AVERAGE(OFFSET(Q136,-MIN(M136,$E$3),0):Q136),"")</f>
        <v>0.016394923626680803</v>
      </c>
      <c r="S136" s="56"/>
      <c r="T136" s="73">
        <f ca="1">IF(G136&lt;&gt;"",STDEVP(OFFSET(K136,-MIN(M136,$E$3),0):K136),"")</f>
        <v>0.010522955575896447</v>
      </c>
    </row>
    <row r="137" spans="1:20" ht="12.75">
      <c r="A137" s="9">
        <f t="shared" si="9"/>
        <v>130</v>
      </c>
      <c r="C137" s="3">
        <v>38716</v>
      </c>
      <c r="D137" s="4">
        <v>56.1</v>
      </c>
      <c r="E137" s="4">
        <v>56.69</v>
      </c>
      <c r="F137" s="4">
        <v>55.78</v>
      </c>
      <c r="G137" s="4">
        <v>56.17</v>
      </c>
      <c r="H137" s="5">
        <v>14483800</v>
      </c>
      <c r="I137" s="56">
        <v>55.59</v>
      </c>
      <c r="K137" s="23">
        <f t="shared" si="10"/>
        <v>-0.001257635644987265</v>
      </c>
      <c r="L137" s="34">
        <f t="shared" si="11"/>
        <v>14483.8</v>
      </c>
      <c r="M137" s="9">
        <f t="shared" si="15"/>
        <v>129</v>
      </c>
      <c r="N137" s="56">
        <f t="shared" si="12"/>
        <v>0.016314091072068715</v>
      </c>
      <c r="O137" s="73">
        <f t="shared" si="13"/>
        <v>0.008001422475106601</v>
      </c>
      <c r="P137" s="73">
        <f t="shared" si="14"/>
        <v>0.008179231863442382</v>
      </c>
      <c r="Q137" s="73">
        <f t="shared" si="16"/>
        <v>0.016314091072068715</v>
      </c>
      <c r="R137" s="73">
        <f ca="1">IF(G137&lt;&gt;"",AVERAGE(OFFSET(Q137,-MIN(M137,$E$3),0):Q137),"")</f>
        <v>0.01666648073521427</v>
      </c>
      <c r="S137" s="56"/>
      <c r="T137" s="73">
        <f ca="1">IF(G137&lt;&gt;"",STDEVP(OFFSET(K137,-MIN(M137,$E$3),0):K137),"")</f>
        <v>0.010198562828713887</v>
      </c>
    </row>
    <row r="138" spans="1:20" ht="12.75">
      <c r="A138" s="9">
        <f aca="true" t="shared" si="17" ref="A138:A201">1+A137</f>
        <v>131</v>
      </c>
      <c r="C138" s="3">
        <v>38720</v>
      </c>
      <c r="D138" s="4">
        <v>56.42</v>
      </c>
      <c r="E138" s="4">
        <v>58.47</v>
      </c>
      <c r="F138" s="4">
        <v>56.42</v>
      </c>
      <c r="G138" s="4">
        <v>58.47</v>
      </c>
      <c r="H138" s="5">
        <v>23871000</v>
      </c>
      <c r="I138" s="56">
        <v>57.87</v>
      </c>
      <c r="K138" s="23">
        <f aca="true" t="shared" si="18" ref="K138:K201">IF(G138&lt;&gt;"",I138/I137-1,"")</f>
        <v>0.04101457096600103</v>
      </c>
      <c r="L138" s="34">
        <f aca="true" t="shared" si="19" ref="L138:L201">IF(G138&lt;&gt;"",H138/1000,"")</f>
        <v>23871</v>
      </c>
      <c r="M138" s="9">
        <f t="shared" si="15"/>
        <v>130</v>
      </c>
      <c r="N138" s="56">
        <f aca="true" t="shared" si="20" ref="N138:N201">IF(G138&lt;&gt;"",IF($N$4=2,E138/F138-1,E138-F138),"")</f>
        <v>0.036334633108826564</v>
      </c>
      <c r="O138" s="73">
        <f aca="true" t="shared" si="21" ref="O138:O201">IF(G138&lt;&gt;"",IF($N$4=2,ABS(E138/G137-1),ABS(E138-G137)),"")</f>
        <v>0.04094712479971507</v>
      </c>
      <c r="P138" s="73">
        <f aca="true" t="shared" si="22" ref="P138:P201">IF(G138&lt;&gt;"",IF($N$4=2,ABS(F138/G137-1),ABS(F138-G137)),"")</f>
        <v>0.004450774434751725</v>
      </c>
      <c r="Q138" s="73">
        <f t="shared" si="16"/>
        <v>0.04094712479971507</v>
      </c>
      <c r="R138" s="73">
        <f ca="1">IF(G138&lt;&gt;"",AVERAGE(OFFSET(Q138,-MIN(M138,$E$3),0):Q138),"")</f>
        <v>0.01785920838650908</v>
      </c>
      <c r="S138" s="56"/>
      <c r="T138" s="73">
        <f ca="1">IF(G138&lt;&gt;"",STDEVP(OFFSET(K138,-MIN(M138,$E$3),0):K138),"")</f>
        <v>0.014623239650278357</v>
      </c>
    </row>
    <row r="139" spans="1:20" ht="12.75">
      <c r="A139" s="9">
        <f t="shared" si="17"/>
        <v>132</v>
      </c>
      <c r="C139" s="3">
        <v>38721</v>
      </c>
      <c r="D139" s="4">
        <v>58.6</v>
      </c>
      <c r="E139" s="4">
        <v>58.84</v>
      </c>
      <c r="F139" s="4">
        <v>58.06</v>
      </c>
      <c r="G139" s="4">
        <v>58.57</v>
      </c>
      <c r="H139" s="5">
        <v>19086500</v>
      </c>
      <c r="I139" s="56">
        <v>57.97</v>
      </c>
      <c r="K139" s="23">
        <f t="shared" si="18"/>
        <v>0.0017280110592707842</v>
      </c>
      <c r="L139" s="34">
        <f t="shared" si="19"/>
        <v>19086.5</v>
      </c>
      <c r="M139" s="9">
        <f aca="true" t="shared" si="23" ref="M139:M202">1+M138</f>
        <v>131</v>
      </c>
      <c r="N139" s="56">
        <f t="shared" si="20"/>
        <v>0.013434378229417954</v>
      </c>
      <c r="O139" s="73">
        <f t="shared" si="21"/>
        <v>0.006328031469129636</v>
      </c>
      <c r="P139" s="73">
        <f t="shared" si="22"/>
        <v>0.0070121429793055245</v>
      </c>
      <c r="Q139" s="73">
        <f t="shared" si="16"/>
        <v>0.013434378229417954</v>
      </c>
      <c r="R139" s="73">
        <f ca="1">IF(G139&lt;&gt;"",AVERAGE(OFFSET(Q139,-MIN(M139,$E$3),0):Q139),"")</f>
        <v>0.018036884883854888</v>
      </c>
      <c r="S139" s="56"/>
      <c r="T139" s="73">
        <f ca="1">IF(G139&lt;&gt;"",STDEVP(OFFSET(K139,-MIN(M139,$E$3),0):K139),"")</f>
        <v>0.014540086006324015</v>
      </c>
    </row>
    <row r="140" spans="1:20" ht="12.75">
      <c r="A140" s="9">
        <f t="shared" si="17"/>
        <v>133</v>
      </c>
      <c r="C140" s="3">
        <v>38722</v>
      </c>
      <c r="D140" s="4">
        <v>58.57</v>
      </c>
      <c r="E140" s="4">
        <v>58.82</v>
      </c>
      <c r="F140" s="4">
        <v>57.87</v>
      </c>
      <c r="G140" s="4">
        <v>58.28</v>
      </c>
      <c r="H140" s="5">
        <v>17158400</v>
      </c>
      <c r="I140" s="56">
        <v>57.68</v>
      </c>
      <c r="K140" s="23">
        <f t="shared" si="18"/>
        <v>-0.0050025875452820445</v>
      </c>
      <c r="L140" s="34">
        <f t="shared" si="19"/>
        <v>17158.4</v>
      </c>
      <c r="M140" s="9">
        <f t="shared" si="23"/>
        <v>132</v>
      </c>
      <c r="N140" s="56">
        <f t="shared" si="20"/>
        <v>0.01641610506307245</v>
      </c>
      <c r="O140" s="73">
        <f t="shared" si="21"/>
        <v>0.004268396790165552</v>
      </c>
      <c r="P140" s="73">
        <f t="shared" si="22"/>
        <v>0.011951511012463722</v>
      </c>
      <c r="Q140" s="73">
        <f t="shared" si="16"/>
        <v>0.01641610506307245</v>
      </c>
      <c r="R140" s="73">
        <f ca="1">IF(G140&lt;&gt;"",AVERAGE(OFFSET(Q140,-MIN(M140,$E$3),0):Q140),"")</f>
        <v>0.018021313408050656</v>
      </c>
      <c r="S140" s="56"/>
      <c r="T140" s="73">
        <f ca="1">IF(G140&lt;&gt;"",STDEVP(OFFSET(K140,-MIN(M140,$E$3),0):K140),"")</f>
        <v>0.014553995779710182</v>
      </c>
    </row>
    <row r="141" spans="1:20" ht="12.75">
      <c r="A141" s="9">
        <f t="shared" si="17"/>
        <v>134</v>
      </c>
      <c r="C141" s="3">
        <v>38723</v>
      </c>
      <c r="D141" s="4">
        <v>58.76</v>
      </c>
      <c r="E141" s="4">
        <v>59.56</v>
      </c>
      <c r="F141" s="4">
        <v>58.76</v>
      </c>
      <c r="G141" s="4">
        <v>59.43</v>
      </c>
      <c r="H141" s="5">
        <v>17368600</v>
      </c>
      <c r="I141" s="56">
        <v>58.82</v>
      </c>
      <c r="K141" s="23">
        <f t="shared" si="18"/>
        <v>0.019764216366158216</v>
      </c>
      <c r="L141" s="34">
        <f t="shared" si="19"/>
        <v>17368.6</v>
      </c>
      <c r="M141" s="9">
        <f t="shared" si="23"/>
        <v>133</v>
      </c>
      <c r="N141" s="56">
        <f t="shared" si="20"/>
        <v>0.013614703880190593</v>
      </c>
      <c r="O141" s="73">
        <f t="shared" si="21"/>
        <v>0.021962937542896466</v>
      </c>
      <c r="P141" s="73">
        <f t="shared" si="22"/>
        <v>0.008236101578586119</v>
      </c>
      <c r="Q141" s="73">
        <f t="shared" si="16"/>
        <v>0.021962937542896466</v>
      </c>
      <c r="R141" s="73">
        <f ca="1">IF(G141&lt;&gt;"",AVERAGE(OFFSET(Q141,-MIN(M141,$E$3),0):Q141),"")</f>
        <v>0.01849200091796659</v>
      </c>
      <c r="S141" s="56"/>
      <c r="T141" s="73">
        <f ca="1">IF(G141&lt;&gt;"",STDEVP(OFFSET(K141,-MIN(M141,$E$3),0):K141),"")</f>
        <v>0.01502792718148761</v>
      </c>
    </row>
    <row r="142" spans="1:20" ht="12.75">
      <c r="A142" s="9">
        <f t="shared" si="17"/>
        <v>135</v>
      </c>
      <c r="C142" s="3">
        <v>38726</v>
      </c>
      <c r="D142" s="4">
        <v>59.8</v>
      </c>
      <c r="E142" s="4">
        <v>59.87</v>
      </c>
      <c r="F142" s="4">
        <v>59.27</v>
      </c>
      <c r="G142" s="4">
        <v>59.4</v>
      </c>
      <c r="H142" s="5">
        <v>17339100</v>
      </c>
      <c r="I142" s="56">
        <v>58.79</v>
      </c>
      <c r="K142" s="23">
        <f t="shared" si="18"/>
        <v>-0.0005100306018360756</v>
      </c>
      <c r="L142" s="34">
        <f t="shared" si="19"/>
        <v>17339.1</v>
      </c>
      <c r="M142" s="9">
        <f t="shared" si="23"/>
        <v>134</v>
      </c>
      <c r="N142" s="56">
        <f t="shared" si="20"/>
        <v>0.010123165176311621</v>
      </c>
      <c r="O142" s="73">
        <f t="shared" si="21"/>
        <v>0.007403668181053202</v>
      </c>
      <c r="P142" s="73">
        <f t="shared" si="22"/>
        <v>0.002692242974928427</v>
      </c>
      <c r="Q142" s="73">
        <f t="shared" si="16"/>
        <v>0.010123165176311621</v>
      </c>
      <c r="R142" s="73">
        <f ca="1">IF(G142&lt;&gt;"",AVERAGE(OFFSET(Q142,-MIN(M142,$E$3),0):Q142),"")</f>
        <v>0.018401112830621593</v>
      </c>
      <c r="S142" s="56"/>
      <c r="T142" s="73">
        <f ca="1">IF(G142&lt;&gt;"",STDEVP(OFFSET(K142,-MIN(M142,$E$3),0):K142),"")</f>
        <v>0.014946428897103065</v>
      </c>
    </row>
    <row r="143" spans="1:20" ht="12.75">
      <c r="A143" s="9">
        <f t="shared" si="17"/>
        <v>136</v>
      </c>
      <c r="C143" s="3">
        <v>38727</v>
      </c>
      <c r="D143" s="4">
        <v>59.2</v>
      </c>
      <c r="E143" s="4">
        <v>60.16</v>
      </c>
      <c r="F143" s="4">
        <v>59.16</v>
      </c>
      <c r="G143" s="4">
        <v>59.86</v>
      </c>
      <c r="H143" s="5">
        <v>17869600</v>
      </c>
      <c r="I143" s="56">
        <v>59.25</v>
      </c>
      <c r="K143" s="23">
        <f t="shared" si="18"/>
        <v>0.007824459942167072</v>
      </c>
      <c r="L143" s="34">
        <f t="shared" si="19"/>
        <v>17869.6</v>
      </c>
      <c r="M143" s="9">
        <f t="shared" si="23"/>
        <v>135</v>
      </c>
      <c r="N143" s="56">
        <f t="shared" si="20"/>
        <v>0.01690331304935766</v>
      </c>
      <c r="O143" s="73">
        <f t="shared" si="21"/>
        <v>0.012794612794612803</v>
      </c>
      <c r="P143" s="73">
        <f t="shared" si="22"/>
        <v>0.004040404040404066</v>
      </c>
      <c r="Q143" s="73">
        <f t="shared" si="16"/>
        <v>0.01690331304935766</v>
      </c>
      <c r="R143" s="73">
        <f ca="1">IF(G143&lt;&gt;"",AVERAGE(OFFSET(Q143,-MIN(M143,$E$3),0):Q143),"")</f>
        <v>0.017690503956105615</v>
      </c>
      <c r="S143" s="56"/>
      <c r="T143" s="73">
        <f ca="1">IF(G143&lt;&gt;"",STDEVP(OFFSET(K143,-MIN(M143,$E$3),0):K143),"")</f>
        <v>0.013569497093572575</v>
      </c>
    </row>
    <row r="144" spans="1:20" ht="12.75">
      <c r="A144" s="9">
        <f t="shared" si="17"/>
        <v>137</v>
      </c>
      <c r="C144" s="3">
        <v>38728</v>
      </c>
      <c r="D144" s="4">
        <v>59.68</v>
      </c>
      <c r="E144" s="4">
        <v>60.49</v>
      </c>
      <c r="F144" s="4">
        <v>59.32</v>
      </c>
      <c r="G144" s="4">
        <v>60.27</v>
      </c>
      <c r="H144" s="5">
        <v>17324500</v>
      </c>
      <c r="I144" s="56">
        <v>59.65</v>
      </c>
      <c r="K144" s="23">
        <f t="shared" si="18"/>
        <v>0.006751054852320637</v>
      </c>
      <c r="L144" s="34">
        <f t="shared" si="19"/>
        <v>17324.5</v>
      </c>
      <c r="M144" s="9">
        <f t="shared" si="23"/>
        <v>136</v>
      </c>
      <c r="N144" s="56">
        <f t="shared" si="20"/>
        <v>0.01972353337828725</v>
      </c>
      <c r="O144" s="73">
        <f t="shared" si="21"/>
        <v>0.01052455730036761</v>
      </c>
      <c r="P144" s="73">
        <f t="shared" si="22"/>
        <v>0.009021049114600665</v>
      </c>
      <c r="Q144" s="73">
        <f t="shared" si="16"/>
        <v>0.01972353337828725</v>
      </c>
      <c r="R144" s="73">
        <f ca="1">IF(G144&lt;&gt;"",AVERAGE(OFFSET(Q144,-MIN(M144,$E$3),0):Q144),"")</f>
        <v>0.017894873472666082</v>
      </c>
      <c r="S144" s="56"/>
      <c r="T144" s="73">
        <f ca="1">IF(G144&lt;&gt;"",STDEVP(OFFSET(K144,-MIN(M144,$E$3),0):K144),"")</f>
        <v>0.013427666708811715</v>
      </c>
    </row>
    <row r="145" spans="1:20" ht="12.75">
      <c r="A145" s="9">
        <f t="shared" si="17"/>
        <v>138</v>
      </c>
      <c r="C145" s="3">
        <v>38729</v>
      </c>
      <c r="D145" s="4">
        <v>60.5</v>
      </c>
      <c r="E145" s="4">
        <v>61</v>
      </c>
      <c r="F145" s="4">
        <v>59.6</v>
      </c>
      <c r="G145" s="4">
        <v>59.64</v>
      </c>
      <c r="H145" s="5">
        <v>21130200</v>
      </c>
      <c r="I145" s="56">
        <v>59.03</v>
      </c>
      <c r="K145" s="23">
        <f t="shared" si="18"/>
        <v>-0.01039396479463528</v>
      </c>
      <c r="L145" s="34">
        <f t="shared" si="19"/>
        <v>21130.2</v>
      </c>
      <c r="M145" s="9">
        <f t="shared" si="23"/>
        <v>137</v>
      </c>
      <c r="N145" s="56">
        <f t="shared" si="20"/>
        <v>0.02348993288590595</v>
      </c>
      <c r="O145" s="73">
        <f t="shared" si="21"/>
        <v>0.012112161937945842</v>
      </c>
      <c r="P145" s="73">
        <f t="shared" si="22"/>
        <v>0.011116641778662673</v>
      </c>
      <c r="Q145" s="73">
        <f t="shared" si="16"/>
        <v>0.02348993288590595</v>
      </c>
      <c r="R145" s="73">
        <f ca="1">IF(G145&lt;&gt;"",AVERAGE(OFFSET(Q145,-MIN(M145,$E$3),0):Q145),"")</f>
        <v>0.018732461089964417</v>
      </c>
      <c r="S145" s="56"/>
      <c r="T145" s="73">
        <f ca="1">IF(G145&lt;&gt;"",STDEVP(OFFSET(K145,-MIN(M145,$E$3),0):K145),"")</f>
        <v>0.01382954312307627</v>
      </c>
    </row>
    <row r="146" spans="1:20" ht="12.75">
      <c r="A146" s="9">
        <f t="shared" si="17"/>
        <v>139</v>
      </c>
      <c r="C146" s="3">
        <v>38730</v>
      </c>
      <c r="D146" s="4">
        <v>59.51</v>
      </c>
      <c r="E146" s="4">
        <v>60.99</v>
      </c>
      <c r="F146" s="4">
        <v>59.51</v>
      </c>
      <c r="G146" s="4">
        <v>60.97</v>
      </c>
      <c r="H146" s="5">
        <v>17074400</v>
      </c>
      <c r="I146" s="56">
        <v>60.34</v>
      </c>
      <c r="K146" s="23">
        <f t="shared" si="18"/>
        <v>0.022192105708961574</v>
      </c>
      <c r="L146" s="34">
        <f t="shared" si="19"/>
        <v>17074.4</v>
      </c>
      <c r="M146" s="9">
        <f t="shared" si="23"/>
        <v>138</v>
      </c>
      <c r="N146" s="56">
        <f t="shared" si="20"/>
        <v>0.0248697697865905</v>
      </c>
      <c r="O146" s="73">
        <f t="shared" si="21"/>
        <v>0.02263581488933597</v>
      </c>
      <c r="P146" s="73">
        <f t="shared" si="22"/>
        <v>0.00217974513749164</v>
      </c>
      <c r="Q146" s="73">
        <f t="shared" si="16"/>
        <v>0.0248697697865905</v>
      </c>
      <c r="R146" s="73">
        <f ca="1">IF(G146&lt;&gt;"",AVERAGE(OFFSET(Q146,-MIN(M146,$E$3),0):Q146),"")</f>
        <v>0.019285151966952945</v>
      </c>
      <c r="S146" s="56"/>
      <c r="T146" s="73">
        <f ca="1">IF(G146&lt;&gt;"",STDEVP(OFFSET(K146,-MIN(M146,$E$3),0):K146),"")</f>
        <v>0.014520149589647775</v>
      </c>
    </row>
    <row r="147" spans="1:20" ht="12.75">
      <c r="A147" s="9">
        <f t="shared" si="17"/>
        <v>140</v>
      </c>
      <c r="C147" s="3">
        <v>38734</v>
      </c>
      <c r="D147" s="4">
        <v>61.26</v>
      </c>
      <c r="E147" s="4">
        <v>61.74</v>
      </c>
      <c r="F147" s="4">
        <v>61.08</v>
      </c>
      <c r="G147" s="4">
        <v>61.54</v>
      </c>
      <c r="H147" s="5">
        <v>18190900</v>
      </c>
      <c r="I147" s="56">
        <v>60.91</v>
      </c>
      <c r="K147" s="23">
        <f t="shared" si="18"/>
        <v>0.009446470003314333</v>
      </c>
      <c r="L147" s="34">
        <f t="shared" si="19"/>
        <v>18190.9</v>
      </c>
      <c r="M147" s="9">
        <f t="shared" si="23"/>
        <v>139</v>
      </c>
      <c r="N147" s="56">
        <f t="shared" si="20"/>
        <v>0.01080550098231825</v>
      </c>
      <c r="O147" s="73">
        <f t="shared" si="21"/>
        <v>0.012629161882893314</v>
      </c>
      <c r="P147" s="73">
        <f t="shared" si="22"/>
        <v>0.0018041659832703782</v>
      </c>
      <c r="Q147" s="73">
        <f t="shared" si="16"/>
        <v>0.012629161882893314</v>
      </c>
      <c r="R147" s="73">
        <f ca="1">IF(G147&lt;&gt;"",AVERAGE(OFFSET(Q147,-MIN(M147,$E$3),0):Q147),"")</f>
        <v>0.01886171823659164</v>
      </c>
      <c r="S147" s="56"/>
      <c r="T147" s="73">
        <f ca="1">IF(G147&lt;&gt;"",STDEVP(OFFSET(K147,-MIN(M147,$E$3),0):K147),"")</f>
        <v>0.01416749962515118</v>
      </c>
    </row>
    <row r="148" spans="1:20" ht="12.75">
      <c r="A148" s="9">
        <f t="shared" si="17"/>
        <v>141</v>
      </c>
      <c r="C148" s="3">
        <v>38735</v>
      </c>
      <c r="D148" s="4">
        <v>61.72</v>
      </c>
      <c r="E148" s="4">
        <v>61.75</v>
      </c>
      <c r="F148" s="4">
        <v>60.12</v>
      </c>
      <c r="G148" s="4">
        <v>60.68</v>
      </c>
      <c r="H148" s="5">
        <v>16182000</v>
      </c>
      <c r="I148" s="56">
        <v>60.06</v>
      </c>
      <c r="K148" s="23">
        <f t="shared" si="18"/>
        <v>-0.013955015596782028</v>
      </c>
      <c r="L148" s="34">
        <f t="shared" si="19"/>
        <v>16182</v>
      </c>
      <c r="M148" s="9">
        <f t="shared" si="23"/>
        <v>140</v>
      </c>
      <c r="N148" s="56">
        <f t="shared" si="20"/>
        <v>0.02711244178310057</v>
      </c>
      <c r="O148" s="73">
        <f t="shared" si="21"/>
        <v>0.0034124146896328256</v>
      </c>
      <c r="P148" s="73">
        <f t="shared" si="22"/>
        <v>0.02307442313942154</v>
      </c>
      <c r="Q148" s="73">
        <f t="shared" si="16"/>
        <v>0.02711244178310057</v>
      </c>
      <c r="R148" s="73">
        <f ca="1">IF(G148&lt;&gt;"",AVERAGE(OFFSET(Q148,-MIN(M148,$E$3),0):Q148),"")</f>
        <v>0.01970422465261123</v>
      </c>
      <c r="S148" s="56"/>
      <c r="T148" s="73">
        <f ca="1">IF(G148&lt;&gt;"",STDEVP(OFFSET(K148,-MIN(M148,$E$3),0):K148),"")</f>
        <v>0.014911206388086604</v>
      </c>
    </row>
    <row r="149" spans="1:20" ht="12.75">
      <c r="A149" s="9">
        <f t="shared" si="17"/>
        <v>142</v>
      </c>
      <c r="C149" s="3">
        <v>38736</v>
      </c>
      <c r="D149" s="4">
        <v>60.68</v>
      </c>
      <c r="E149" s="4">
        <v>61.7</v>
      </c>
      <c r="F149" s="4">
        <v>60.42</v>
      </c>
      <c r="G149" s="4">
        <v>61.5</v>
      </c>
      <c r="H149" s="5">
        <v>18861600</v>
      </c>
      <c r="I149" s="56">
        <v>60.87</v>
      </c>
      <c r="K149" s="23">
        <f t="shared" si="18"/>
        <v>0.013486513486513418</v>
      </c>
      <c r="L149" s="34">
        <f t="shared" si="19"/>
        <v>18861.6</v>
      </c>
      <c r="M149" s="9">
        <f t="shared" si="23"/>
        <v>141</v>
      </c>
      <c r="N149" s="56">
        <f t="shared" si="20"/>
        <v>0.021185038066865225</v>
      </c>
      <c r="O149" s="73">
        <f t="shared" si="21"/>
        <v>0.016809492419248562</v>
      </c>
      <c r="P149" s="73">
        <f t="shared" si="22"/>
        <v>0.00428477257745552</v>
      </c>
      <c r="Q149" s="73">
        <f t="shared" si="16"/>
        <v>0.021185038066865225</v>
      </c>
      <c r="R149" s="73">
        <f ca="1">IF(G149&lt;&gt;"",AVERAGE(OFFSET(Q149,-MIN(M149,$E$3),0):Q149),"")</f>
        <v>0.01936524703862174</v>
      </c>
      <c r="S149" s="56"/>
      <c r="T149" s="73">
        <f ca="1">IF(G149&lt;&gt;"",STDEVP(OFFSET(K149,-MIN(M149,$E$3),0):K149),"")</f>
        <v>0.013380625915171205</v>
      </c>
    </row>
    <row r="150" spans="1:20" ht="12.75">
      <c r="A150" s="9">
        <f t="shared" si="17"/>
        <v>143</v>
      </c>
      <c r="C150" s="3">
        <v>38737</v>
      </c>
      <c r="D150" s="4">
        <v>61.81</v>
      </c>
      <c r="E150" s="4">
        <v>62.06</v>
      </c>
      <c r="F150" s="4">
        <v>60.35</v>
      </c>
      <c r="G150" s="4">
        <v>60.53</v>
      </c>
      <c r="H150" s="5">
        <v>25991100</v>
      </c>
      <c r="I150" s="56">
        <v>59.91</v>
      </c>
      <c r="K150" s="23">
        <f t="shared" si="18"/>
        <v>-0.015771315919172024</v>
      </c>
      <c r="L150" s="34">
        <f t="shared" si="19"/>
        <v>25991.1</v>
      </c>
      <c r="M150" s="9">
        <f t="shared" si="23"/>
        <v>142</v>
      </c>
      <c r="N150" s="56">
        <f t="shared" si="20"/>
        <v>0.02833471416735711</v>
      </c>
      <c r="O150" s="73">
        <f t="shared" si="21"/>
        <v>0.009105691056910503</v>
      </c>
      <c r="P150" s="73">
        <f t="shared" si="22"/>
        <v>0.0186991869918699</v>
      </c>
      <c r="Q150" s="73">
        <f t="shared" si="16"/>
        <v>0.02833471416735711</v>
      </c>
      <c r="R150" s="73">
        <f ca="1">IF(G150&lt;&gt;"",AVERAGE(OFFSET(Q150,-MIN(M150,$E$3),0):Q150),"")</f>
        <v>0.020347360851079518</v>
      </c>
      <c r="S150" s="56"/>
      <c r="T150" s="73">
        <f ca="1">IF(G150&lt;&gt;"",STDEVP(OFFSET(K150,-MIN(M150,$E$3),0):K150),"")</f>
        <v>0.014487358705937675</v>
      </c>
    </row>
    <row r="151" spans="1:20" ht="12.75">
      <c r="A151" s="9">
        <f t="shared" si="17"/>
        <v>144</v>
      </c>
      <c r="C151" s="3">
        <v>38740</v>
      </c>
      <c r="D151" s="4">
        <v>60.53</v>
      </c>
      <c r="E151" s="4">
        <v>61.64</v>
      </c>
      <c r="F151" s="4">
        <v>60.12</v>
      </c>
      <c r="G151" s="4">
        <v>61.2</v>
      </c>
      <c r="H151" s="5">
        <v>19274100</v>
      </c>
      <c r="I151" s="56">
        <v>60.57</v>
      </c>
      <c r="K151" s="23">
        <f t="shared" si="18"/>
        <v>0.011016524787180737</v>
      </c>
      <c r="L151" s="34">
        <f t="shared" si="19"/>
        <v>19274.1</v>
      </c>
      <c r="M151" s="9">
        <f t="shared" si="23"/>
        <v>143</v>
      </c>
      <c r="N151" s="56">
        <f t="shared" si="20"/>
        <v>0.02528276779773786</v>
      </c>
      <c r="O151" s="73">
        <f t="shared" si="21"/>
        <v>0.018338014207830877</v>
      </c>
      <c r="P151" s="73">
        <f t="shared" si="22"/>
        <v>0.006773500743433081</v>
      </c>
      <c r="Q151" s="73">
        <f t="shared" si="16"/>
        <v>0.02528276779773786</v>
      </c>
      <c r="R151" s="73">
        <f ca="1">IF(G151&lt;&gt;"",AVERAGE(OFFSET(Q151,-MIN(M151,$E$3),0):Q151),"")</f>
        <v>0.02124856497877185</v>
      </c>
      <c r="S151" s="56"/>
      <c r="T151" s="73">
        <f ca="1">IF(G151&lt;&gt;"",STDEVP(OFFSET(K151,-MIN(M151,$E$3),0):K151),"")</f>
        <v>0.01448921820841144</v>
      </c>
    </row>
    <row r="152" spans="1:20" ht="12.75">
      <c r="A152" s="9">
        <f t="shared" si="17"/>
        <v>145</v>
      </c>
      <c r="C152" s="3">
        <v>38741</v>
      </c>
      <c r="D152" s="4">
        <v>60.9</v>
      </c>
      <c r="E152" s="4">
        <v>61.53</v>
      </c>
      <c r="F152" s="4">
        <v>60.75</v>
      </c>
      <c r="G152" s="4">
        <v>60.96</v>
      </c>
      <c r="H152" s="5">
        <v>18075000</v>
      </c>
      <c r="I152" s="56">
        <v>60.33</v>
      </c>
      <c r="K152" s="23">
        <f t="shared" si="18"/>
        <v>-0.003962357602773636</v>
      </c>
      <c r="L152" s="34">
        <f t="shared" si="19"/>
        <v>18075</v>
      </c>
      <c r="M152" s="9">
        <f t="shared" si="23"/>
        <v>144</v>
      </c>
      <c r="N152" s="56">
        <f t="shared" si="20"/>
        <v>0.012839506172839465</v>
      </c>
      <c r="O152" s="73">
        <f t="shared" si="21"/>
        <v>0.005392156862745079</v>
      </c>
      <c r="P152" s="73">
        <f t="shared" si="22"/>
        <v>0.007352941176470673</v>
      </c>
      <c r="Q152" s="73">
        <f t="shared" si="16"/>
        <v>0.012839506172839465</v>
      </c>
      <c r="R152" s="73">
        <f ca="1">IF(G152&lt;&gt;"",AVERAGE(OFFSET(Q152,-MIN(M152,$E$3),0):Q152),"")</f>
        <v>0.021016925985489897</v>
      </c>
      <c r="S152" s="56"/>
      <c r="T152" s="73">
        <f ca="1">IF(G152&lt;&gt;"",STDEVP(OFFSET(K152,-MIN(M152,$E$3),0):K152),"")</f>
        <v>0.014591840103480355</v>
      </c>
    </row>
    <row r="153" spans="1:20" ht="12.75">
      <c r="A153" s="9">
        <f t="shared" si="17"/>
        <v>146</v>
      </c>
      <c r="C153" s="3">
        <v>38742</v>
      </c>
      <c r="D153" s="4">
        <v>61.34</v>
      </c>
      <c r="E153" s="4">
        <v>61.65</v>
      </c>
      <c r="F153" s="4">
        <v>59.55</v>
      </c>
      <c r="G153" s="4">
        <v>60.21</v>
      </c>
      <c r="H153" s="5">
        <v>24510000</v>
      </c>
      <c r="I153" s="56">
        <v>59.59</v>
      </c>
      <c r="K153" s="23">
        <f t="shared" si="18"/>
        <v>-0.012265871042598908</v>
      </c>
      <c r="L153" s="34">
        <f t="shared" si="19"/>
        <v>24510</v>
      </c>
      <c r="M153" s="9">
        <f t="shared" si="23"/>
        <v>145</v>
      </c>
      <c r="N153" s="56">
        <f t="shared" si="20"/>
        <v>0.035264483627204024</v>
      </c>
      <c r="O153" s="73">
        <f t="shared" si="21"/>
        <v>0.011318897637795144</v>
      </c>
      <c r="P153" s="73">
        <f t="shared" si="22"/>
        <v>0.02312992125984259</v>
      </c>
      <c r="Q153" s="73">
        <f t="shared" si="16"/>
        <v>0.035264483627204024</v>
      </c>
      <c r="R153" s="73">
        <f ca="1">IF(G153&lt;&gt;"",AVERAGE(OFFSET(Q153,-MIN(M153,$E$3),0):Q153),"")</f>
        <v>0.020638083240655827</v>
      </c>
      <c r="S153" s="56"/>
      <c r="T153" s="73">
        <f ca="1">IF(G153&lt;&gt;"",STDEVP(OFFSET(K153,-MIN(M153,$E$3),0):K153),"")</f>
        <v>0.01173863342265533</v>
      </c>
    </row>
    <row r="154" spans="1:20" ht="12.75">
      <c r="A154" s="9">
        <f t="shared" si="17"/>
        <v>147</v>
      </c>
      <c r="C154" s="3">
        <v>38743</v>
      </c>
      <c r="D154" s="4">
        <v>60.79</v>
      </c>
      <c r="E154" s="4">
        <v>61.02</v>
      </c>
      <c r="F154" s="4">
        <v>59.57</v>
      </c>
      <c r="G154" s="4">
        <v>59.95</v>
      </c>
      <c r="H154" s="5">
        <v>24559100</v>
      </c>
      <c r="I154" s="56">
        <v>59.33</v>
      </c>
      <c r="K154" s="23">
        <f t="shared" si="18"/>
        <v>-0.004363148179224785</v>
      </c>
      <c r="L154" s="34">
        <f t="shared" si="19"/>
        <v>24559.1</v>
      </c>
      <c r="M154" s="9">
        <f t="shared" si="23"/>
        <v>146</v>
      </c>
      <c r="N154" s="56">
        <f t="shared" si="20"/>
        <v>0.024341111297633056</v>
      </c>
      <c r="O154" s="73">
        <f t="shared" si="21"/>
        <v>0.013452914798206317</v>
      </c>
      <c r="P154" s="73">
        <f t="shared" si="22"/>
        <v>0.010629463544261752</v>
      </c>
      <c r="Q154" s="73">
        <f t="shared" si="16"/>
        <v>0.024341111297633056</v>
      </c>
      <c r="R154" s="73">
        <f ca="1">IF(G154&lt;&gt;"",AVERAGE(OFFSET(Q154,-MIN(M154,$E$3),0):Q154),"")</f>
        <v>0.021365198778536834</v>
      </c>
      <c r="S154" s="56"/>
      <c r="T154" s="73">
        <f ca="1">IF(G154&lt;&gt;"",STDEVP(OFFSET(K154,-MIN(M154,$E$3),0):K154),"")</f>
        <v>0.011846680878932408</v>
      </c>
    </row>
    <row r="155" spans="1:20" ht="12.75">
      <c r="A155" s="9">
        <f t="shared" si="17"/>
        <v>148</v>
      </c>
      <c r="C155" s="3">
        <v>38744</v>
      </c>
      <c r="D155" s="4">
        <v>60.36</v>
      </c>
      <c r="E155" s="4">
        <v>61.53</v>
      </c>
      <c r="F155" s="4">
        <v>60.31</v>
      </c>
      <c r="G155" s="4">
        <v>61.29</v>
      </c>
      <c r="H155" s="5">
        <v>21407300</v>
      </c>
      <c r="I155" s="56">
        <v>60.66</v>
      </c>
      <c r="K155" s="23">
        <f t="shared" si="18"/>
        <v>0.022416989718523572</v>
      </c>
      <c r="L155" s="34">
        <f t="shared" si="19"/>
        <v>21407.3</v>
      </c>
      <c r="M155" s="9">
        <f t="shared" si="23"/>
        <v>147</v>
      </c>
      <c r="N155" s="56">
        <f t="shared" si="20"/>
        <v>0.020228817774829988</v>
      </c>
      <c r="O155" s="73">
        <f t="shared" si="21"/>
        <v>0.026355296080066593</v>
      </c>
      <c r="P155" s="73">
        <f t="shared" si="22"/>
        <v>0.0060050041701418255</v>
      </c>
      <c r="Q155" s="73">
        <f t="shared" si="16"/>
        <v>0.026355296080066593</v>
      </c>
      <c r="R155" s="73">
        <f ca="1">IF(G155&lt;&gt;"",AVERAGE(OFFSET(Q155,-MIN(M155,$E$3),0):Q155),"")</f>
        <v>0.02202781151300311</v>
      </c>
      <c r="S155" s="56"/>
      <c r="T155" s="73">
        <f ca="1">IF(G155&lt;&gt;"",STDEVP(OFFSET(K155,-MIN(M155,$E$3),0):K155),"")</f>
        <v>0.01276413889883014</v>
      </c>
    </row>
    <row r="156" spans="1:20" ht="12.75">
      <c r="A156" s="9">
        <f t="shared" si="17"/>
        <v>149</v>
      </c>
      <c r="C156" s="3">
        <v>38747</v>
      </c>
      <c r="D156" s="4">
        <v>62.88</v>
      </c>
      <c r="E156" s="4">
        <v>63.96</v>
      </c>
      <c r="F156" s="4">
        <v>62.79</v>
      </c>
      <c r="G156" s="4">
        <v>63.11</v>
      </c>
      <c r="H156" s="5">
        <v>29442500</v>
      </c>
      <c r="I156" s="56">
        <v>62.46</v>
      </c>
      <c r="K156" s="23">
        <f t="shared" si="18"/>
        <v>0.029673590504451175</v>
      </c>
      <c r="L156" s="34">
        <f t="shared" si="19"/>
        <v>29442.5</v>
      </c>
      <c r="M156" s="9">
        <f t="shared" si="23"/>
        <v>148</v>
      </c>
      <c r="N156" s="56">
        <f t="shared" si="20"/>
        <v>0.01863354037267073</v>
      </c>
      <c r="O156" s="73">
        <f t="shared" si="21"/>
        <v>0.043563387175721946</v>
      </c>
      <c r="P156" s="73">
        <f t="shared" si="22"/>
        <v>0.02447381302006857</v>
      </c>
      <c r="Q156" s="73">
        <f t="shared" si="16"/>
        <v>0.043563387175721946</v>
      </c>
      <c r="R156" s="73">
        <f ca="1">IF(G156&lt;&gt;"",AVERAGE(OFFSET(Q156,-MIN(M156,$E$3),0):Q156),"")</f>
        <v>0.02346784148852481</v>
      </c>
      <c r="S156" s="56"/>
      <c r="T156" s="73">
        <f ca="1">IF(G156&lt;&gt;"",STDEVP(OFFSET(K156,-MIN(M156,$E$3),0):K156),"")</f>
        <v>0.01380560811077742</v>
      </c>
    </row>
    <row r="157" spans="1:20" ht="12.75">
      <c r="A157" s="9">
        <f t="shared" si="17"/>
        <v>150</v>
      </c>
      <c r="C157" s="3">
        <v>38748</v>
      </c>
      <c r="D157" s="4">
        <v>62.75</v>
      </c>
      <c r="E157" s="4">
        <v>63.45</v>
      </c>
      <c r="F157" s="4">
        <v>62.3</v>
      </c>
      <c r="G157" s="4">
        <v>62.75</v>
      </c>
      <c r="H157" s="5">
        <v>24268400</v>
      </c>
      <c r="I157" s="56">
        <v>62.11</v>
      </c>
      <c r="K157" s="23">
        <f t="shared" si="18"/>
        <v>-0.005603586295228946</v>
      </c>
      <c r="L157" s="34">
        <f t="shared" si="19"/>
        <v>24268.4</v>
      </c>
      <c r="M157" s="9">
        <f t="shared" si="23"/>
        <v>149</v>
      </c>
      <c r="N157" s="56">
        <f t="shared" si="20"/>
        <v>0.018459069020866803</v>
      </c>
      <c r="O157" s="73">
        <f t="shared" si="21"/>
        <v>0.00538741879258442</v>
      </c>
      <c r="P157" s="73">
        <f t="shared" si="22"/>
        <v>0.012834733005862797</v>
      </c>
      <c r="Q157" s="73">
        <f t="shared" si="16"/>
        <v>0.018459069020866803</v>
      </c>
      <c r="R157" s="73">
        <f ca="1">IF(G157&lt;&gt;"",AVERAGE(OFFSET(Q157,-MIN(M157,$E$3),0):Q157),"")</f>
        <v>0.024023568411495156</v>
      </c>
      <c r="S157" s="56"/>
      <c r="T157" s="73">
        <f ca="1">IF(G157&lt;&gt;"",STDEVP(OFFSET(K157,-MIN(M157,$E$3),0):K157),"")</f>
        <v>0.013976547555354634</v>
      </c>
    </row>
    <row r="158" spans="1:20" ht="12.75">
      <c r="A158" s="9">
        <f t="shared" si="17"/>
        <v>151</v>
      </c>
      <c r="C158" s="3">
        <v>38749</v>
      </c>
      <c r="D158" s="4">
        <v>62.77</v>
      </c>
      <c r="E158" s="4">
        <v>63.08</v>
      </c>
      <c r="F158" s="4">
        <v>61.91</v>
      </c>
      <c r="G158" s="4">
        <v>61.95</v>
      </c>
      <c r="H158" s="5">
        <v>20586500</v>
      </c>
      <c r="I158" s="56">
        <v>61.31</v>
      </c>
      <c r="K158" s="23">
        <f t="shared" si="18"/>
        <v>-0.012880373530832379</v>
      </c>
      <c r="L158" s="34">
        <f t="shared" si="19"/>
        <v>20586.5</v>
      </c>
      <c r="M158" s="9">
        <f t="shared" si="23"/>
        <v>150</v>
      </c>
      <c r="N158" s="56">
        <f t="shared" si="20"/>
        <v>0.01889840090453898</v>
      </c>
      <c r="O158" s="73">
        <f t="shared" si="21"/>
        <v>0.0052589641434261925</v>
      </c>
      <c r="P158" s="73">
        <f t="shared" si="22"/>
        <v>0.013386454183267005</v>
      </c>
      <c r="Q158" s="73">
        <f t="shared" si="16"/>
        <v>0.01889840090453898</v>
      </c>
      <c r="R158" s="73">
        <f ca="1">IF(G158&lt;&gt;"",AVERAGE(OFFSET(Q158,-MIN(M158,$E$3),0):Q158),"")</f>
        <v>0.024156574268507244</v>
      </c>
      <c r="S158" s="56"/>
      <c r="T158" s="73">
        <f ca="1">IF(G158&lt;&gt;"",STDEVP(OFFSET(K158,-MIN(M158,$E$3),0):K158),"")</f>
        <v>0.014519449710851938</v>
      </c>
    </row>
    <row r="159" spans="1:20" ht="12.75">
      <c r="A159" s="9">
        <f t="shared" si="17"/>
        <v>152</v>
      </c>
      <c r="C159" s="3">
        <v>38750</v>
      </c>
      <c r="D159" s="4">
        <v>61.9</v>
      </c>
      <c r="E159" s="4">
        <v>62.29</v>
      </c>
      <c r="F159" s="4">
        <v>61.21</v>
      </c>
      <c r="G159" s="4">
        <v>61.95</v>
      </c>
      <c r="H159" s="5">
        <v>21402900</v>
      </c>
      <c r="I159" s="56">
        <v>61.31</v>
      </c>
      <c r="K159" s="23">
        <f t="shared" si="18"/>
        <v>0</v>
      </c>
      <c r="L159" s="34">
        <f t="shared" si="19"/>
        <v>21402.9</v>
      </c>
      <c r="M159" s="9">
        <f t="shared" si="23"/>
        <v>151</v>
      </c>
      <c r="N159" s="56">
        <f t="shared" si="20"/>
        <v>0.017644175788269933</v>
      </c>
      <c r="O159" s="73">
        <f t="shared" si="21"/>
        <v>0.005488297013720667</v>
      </c>
      <c r="P159" s="73">
        <f t="shared" si="22"/>
        <v>0.011945117029862784</v>
      </c>
      <c r="Q159" s="73">
        <f t="shared" si="16"/>
        <v>0.017644175788269933</v>
      </c>
      <c r="R159" s="73">
        <f ca="1">IF(G159&lt;&gt;"",AVERAGE(OFFSET(Q159,-MIN(M159,$E$3),0):Q159),"")</f>
        <v>0.024017950429172756</v>
      </c>
      <c r="S159" s="56"/>
      <c r="T159" s="73">
        <f ca="1">IF(G159&lt;&gt;"",STDEVP(OFFSET(K159,-MIN(M159,$E$3),0):K159),"")</f>
        <v>0.014481747121667943</v>
      </c>
    </row>
    <row r="160" spans="1:20" ht="12.75">
      <c r="A160" s="9">
        <f t="shared" si="17"/>
        <v>153</v>
      </c>
      <c r="C160" s="3">
        <v>38751</v>
      </c>
      <c r="D160" s="4">
        <v>61.65</v>
      </c>
      <c r="E160" s="4">
        <v>61.82</v>
      </c>
      <c r="F160" s="4">
        <v>61.03</v>
      </c>
      <c r="G160" s="4">
        <v>61.39</v>
      </c>
      <c r="H160" s="5">
        <v>18829000</v>
      </c>
      <c r="I160" s="56">
        <v>60.76</v>
      </c>
      <c r="K160" s="23">
        <f t="shared" si="18"/>
        <v>-0.008970804110259412</v>
      </c>
      <c r="L160" s="34">
        <f t="shared" si="19"/>
        <v>18829</v>
      </c>
      <c r="M160" s="9">
        <f t="shared" si="23"/>
        <v>152</v>
      </c>
      <c r="N160" s="56">
        <f t="shared" si="20"/>
        <v>0.012944453547435675</v>
      </c>
      <c r="O160" s="73">
        <f t="shared" si="21"/>
        <v>0.0020984665052462548</v>
      </c>
      <c r="P160" s="73">
        <f t="shared" si="22"/>
        <v>0.014850686037126692</v>
      </c>
      <c r="Q160" s="73">
        <f t="shared" si="16"/>
        <v>0.014850686037126692</v>
      </c>
      <c r="R160" s="73">
        <f ca="1">IF(G160&lt;&gt;"",AVERAGE(OFFSET(Q160,-MIN(M160,$E$3),0):Q160),"")</f>
        <v>0.023442000639254137</v>
      </c>
      <c r="S160" s="56"/>
      <c r="T160" s="73">
        <f ca="1">IF(G160&lt;&gt;"",STDEVP(OFFSET(K160,-MIN(M160,$E$3),0):K160),"")</f>
        <v>0.014405117068286842</v>
      </c>
    </row>
    <row r="161" spans="1:20" ht="12.75">
      <c r="A161" s="9">
        <f t="shared" si="17"/>
        <v>154</v>
      </c>
      <c r="C161" s="3">
        <v>38754</v>
      </c>
      <c r="D161" s="4">
        <v>61.7</v>
      </c>
      <c r="E161" s="4">
        <v>62.61</v>
      </c>
      <c r="F161" s="4">
        <v>61.65</v>
      </c>
      <c r="G161" s="4">
        <v>61.97</v>
      </c>
      <c r="H161" s="5">
        <v>18758800</v>
      </c>
      <c r="I161" s="56">
        <v>61.33</v>
      </c>
      <c r="K161" s="23">
        <f t="shared" si="18"/>
        <v>0.009381171823568124</v>
      </c>
      <c r="L161" s="34">
        <f t="shared" si="19"/>
        <v>18758.8</v>
      </c>
      <c r="M161" s="9">
        <f t="shared" si="23"/>
        <v>153</v>
      </c>
      <c r="N161" s="56">
        <f t="shared" si="20"/>
        <v>0.015571776155717698</v>
      </c>
      <c r="O161" s="73">
        <f t="shared" si="21"/>
        <v>0.019872943476136218</v>
      </c>
      <c r="P161" s="73">
        <f t="shared" si="22"/>
        <v>0.004235217462127405</v>
      </c>
      <c r="Q161" s="73">
        <f t="shared" si="16"/>
        <v>0.019872943476136218</v>
      </c>
      <c r="R161" s="73">
        <f ca="1">IF(G161&lt;&gt;"",AVERAGE(OFFSET(Q161,-MIN(M161,$E$3),0):Q161),"")</f>
        <v>0.023108878885223852</v>
      </c>
      <c r="S161" s="56"/>
      <c r="T161" s="73">
        <f ca="1">IF(G161&lt;&gt;"",STDEVP(OFFSET(K161,-MIN(M161,$E$3),0):K161),"")</f>
        <v>0.013538132460971504</v>
      </c>
    </row>
    <row r="162" spans="1:20" ht="12.75">
      <c r="A162" s="9">
        <f t="shared" si="17"/>
        <v>155</v>
      </c>
      <c r="C162" s="3">
        <v>38755</v>
      </c>
      <c r="D162" s="4">
        <v>61.59</v>
      </c>
      <c r="E162" s="4">
        <v>61.85</v>
      </c>
      <c r="F162" s="4">
        <v>60.4</v>
      </c>
      <c r="G162" s="4">
        <v>60.55</v>
      </c>
      <c r="H162" s="5">
        <v>21134000</v>
      </c>
      <c r="I162" s="56">
        <v>59.93</v>
      </c>
      <c r="K162" s="23">
        <f t="shared" si="18"/>
        <v>-0.02282732757215067</v>
      </c>
      <c r="L162" s="34">
        <f t="shared" si="19"/>
        <v>21134</v>
      </c>
      <c r="M162" s="9">
        <f t="shared" si="23"/>
        <v>154</v>
      </c>
      <c r="N162" s="56">
        <f t="shared" si="20"/>
        <v>0.024006622516556275</v>
      </c>
      <c r="O162" s="73">
        <f t="shared" si="21"/>
        <v>0.0019364208487977486</v>
      </c>
      <c r="P162" s="73">
        <f t="shared" si="22"/>
        <v>0.02533483943843795</v>
      </c>
      <c r="Q162" s="73">
        <f t="shared" si="16"/>
        <v>0.02533483943843795</v>
      </c>
      <c r="R162" s="73">
        <f ca="1">IF(G162&lt;&gt;"",AVERAGE(OFFSET(Q162,-MIN(M162,$E$3),0):Q162),"")</f>
        <v>0.023955924055593495</v>
      </c>
      <c r="S162" s="56"/>
      <c r="T162" s="73">
        <f ca="1">IF(G162&lt;&gt;"",STDEVP(OFFSET(K162,-MIN(M162,$E$3),0):K162),"")</f>
        <v>0.014577545443999846</v>
      </c>
    </row>
    <row r="163" spans="1:20" ht="12.75">
      <c r="A163" s="9">
        <f t="shared" si="17"/>
        <v>156</v>
      </c>
      <c r="C163" s="3">
        <v>38756</v>
      </c>
      <c r="D163" s="4">
        <v>60</v>
      </c>
      <c r="E163" s="4">
        <v>60.64</v>
      </c>
      <c r="F163" s="4">
        <v>59.68</v>
      </c>
      <c r="G163" s="4">
        <v>60.39</v>
      </c>
      <c r="H163" s="5">
        <v>21982500</v>
      </c>
      <c r="I163" s="56">
        <v>60.09</v>
      </c>
      <c r="K163" s="23">
        <f t="shared" si="18"/>
        <v>0.0026697814116469765</v>
      </c>
      <c r="L163" s="34">
        <f t="shared" si="19"/>
        <v>21982.5</v>
      </c>
      <c r="M163" s="9">
        <f t="shared" si="23"/>
        <v>155</v>
      </c>
      <c r="N163" s="56">
        <f t="shared" si="20"/>
        <v>0.01608579088471851</v>
      </c>
      <c r="O163" s="73">
        <f t="shared" si="21"/>
        <v>0.0014863748967794965</v>
      </c>
      <c r="P163" s="73">
        <f t="shared" si="22"/>
        <v>0.014368290668868688</v>
      </c>
      <c r="Q163" s="73">
        <f t="shared" si="16"/>
        <v>0.01608579088471851</v>
      </c>
      <c r="R163" s="73">
        <f ca="1">IF(G163&lt;&gt;"",AVERAGE(OFFSET(Q163,-MIN(M163,$E$3),0):Q163),"")</f>
        <v>0.023220813995701358</v>
      </c>
      <c r="S163" s="56"/>
      <c r="T163" s="73">
        <f ca="1">IF(G163&lt;&gt;"",STDEVP(OFFSET(K163,-MIN(M163,$E$3),0):K163),"")</f>
        <v>0.014174979185502206</v>
      </c>
    </row>
    <row r="164" spans="1:20" ht="12.75">
      <c r="A164" s="9">
        <f t="shared" si="17"/>
        <v>157</v>
      </c>
      <c r="C164" s="3">
        <v>38757</v>
      </c>
      <c r="D164" s="4">
        <v>60.55</v>
      </c>
      <c r="E164" s="4">
        <v>61.39</v>
      </c>
      <c r="F164" s="4">
        <v>59.74</v>
      </c>
      <c r="G164" s="4">
        <v>59.92</v>
      </c>
      <c r="H164" s="5">
        <v>22554900</v>
      </c>
      <c r="I164" s="56">
        <v>59.62</v>
      </c>
      <c r="K164" s="23">
        <f t="shared" si="18"/>
        <v>-0.007821600931935513</v>
      </c>
      <c r="L164" s="34">
        <f t="shared" si="19"/>
        <v>22554.9</v>
      </c>
      <c r="M164" s="9">
        <f t="shared" si="23"/>
        <v>156</v>
      </c>
      <c r="N164" s="56">
        <f t="shared" si="20"/>
        <v>0.027619685302979535</v>
      </c>
      <c r="O164" s="73">
        <f t="shared" si="21"/>
        <v>0.016559032952475627</v>
      </c>
      <c r="P164" s="73">
        <f t="shared" si="22"/>
        <v>0.010763371419109102</v>
      </c>
      <c r="Q164" s="73">
        <f t="shared" si="16"/>
        <v>0.027619685302979535</v>
      </c>
      <c r="R164" s="73">
        <f ca="1">IF(G164&lt;&gt;"",AVERAGE(OFFSET(Q164,-MIN(M164,$E$3),0):Q164),"")</f>
        <v>0.02364979047810898</v>
      </c>
      <c r="S164" s="56"/>
      <c r="T164" s="73">
        <f ca="1">IF(G164&lt;&gt;"",STDEVP(OFFSET(K164,-MIN(M164,$E$3),0):K164),"")</f>
        <v>0.01382908632671745</v>
      </c>
    </row>
    <row r="165" spans="1:20" ht="12.75">
      <c r="A165" s="9">
        <f t="shared" si="17"/>
        <v>158</v>
      </c>
      <c r="C165" s="3">
        <v>38758</v>
      </c>
      <c r="D165" s="4">
        <v>60.05</v>
      </c>
      <c r="E165" s="4">
        <v>60.49</v>
      </c>
      <c r="F165" s="4">
        <v>58.6</v>
      </c>
      <c r="G165" s="4">
        <v>59.43</v>
      </c>
      <c r="H165" s="5">
        <v>26186400</v>
      </c>
      <c r="I165" s="56">
        <v>59.13</v>
      </c>
      <c r="K165" s="23">
        <f t="shared" si="18"/>
        <v>-0.00821871855082179</v>
      </c>
      <c r="L165" s="34">
        <f t="shared" si="19"/>
        <v>26186.4</v>
      </c>
      <c r="M165" s="9">
        <f t="shared" si="23"/>
        <v>157</v>
      </c>
      <c r="N165" s="56">
        <f t="shared" si="20"/>
        <v>0.032252559726962504</v>
      </c>
      <c r="O165" s="73">
        <f t="shared" si="21"/>
        <v>0.009512683578104086</v>
      </c>
      <c r="P165" s="73">
        <f t="shared" si="22"/>
        <v>0.02202937249666226</v>
      </c>
      <c r="Q165" s="73">
        <f t="shared" si="16"/>
        <v>0.032252559726962504</v>
      </c>
      <c r="R165" s="73">
        <f ca="1">IF(G165&lt;&gt;"",AVERAGE(OFFSET(Q165,-MIN(M165,$E$3),0):Q165),"")</f>
        <v>0.02391098018208267</v>
      </c>
      <c r="S165" s="56"/>
      <c r="T165" s="73">
        <f ca="1">IF(G165&lt;&gt;"",STDEVP(OFFSET(K165,-MIN(M165,$E$3),0):K165),"")</f>
        <v>0.01342412830781075</v>
      </c>
    </row>
    <row r="166" spans="1:20" ht="12.75">
      <c r="A166" s="9">
        <f t="shared" si="17"/>
        <v>159</v>
      </c>
      <c r="C166" s="3">
        <v>38761</v>
      </c>
      <c r="D166" s="4">
        <v>59.43</v>
      </c>
      <c r="E166" s="4">
        <v>60.35</v>
      </c>
      <c r="F166" s="4">
        <v>59.11</v>
      </c>
      <c r="G166" s="4">
        <v>59.6</v>
      </c>
      <c r="H166" s="5">
        <v>16837000</v>
      </c>
      <c r="I166" s="56">
        <v>59.3</v>
      </c>
      <c r="K166" s="23">
        <f t="shared" si="18"/>
        <v>0.002875021139861156</v>
      </c>
      <c r="L166" s="34">
        <f t="shared" si="19"/>
        <v>16837</v>
      </c>
      <c r="M166" s="9">
        <f t="shared" si="23"/>
        <v>158</v>
      </c>
      <c r="N166" s="56">
        <f t="shared" si="20"/>
        <v>0.020977837929284426</v>
      </c>
      <c r="O166" s="73">
        <f t="shared" si="21"/>
        <v>0.015480397105838817</v>
      </c>
      <c r="P166" s="73">
        <f t="shared" si="22"/>
        <v>0.005384485949856965</v>
      </c>
      <c r="Q166" s="73">
        <f t="shared" si="16"/>
        <v>0.020977837929284426</v>
      </c>
      <c r="R166" s="73">
        <f ca="1">IF(G166&lt;&gt;"",AVERAGE(OFFSET(Q166,-MIN(M166,$E$3),0):Q166),"")</f>
        <v>0.02362398485751911</v>
      </c>
      <c r="S166" s="56"/>
      <c r="T166" s="73">
        <f ca="1">IF(G166&lt;&gt;"",STDEVP(OFFSET(K166,-MIN(M166,$E$3),0):K166),"")</f>
        <v>0.013096640942718387</v>
      </c>
    </row>
    <row r="167" spans="1:20" ht="12.75">
      <c r="A167" s="9">
        <f t="shared" si="17"/>
        <v>160</v>
      </c>
      <c r="C167" s="3">
        <v>38762</v>
      </c>
      <c r="D167" s="4">
        <v>59.26</v>
      </c>
      <c r="E167" s="4">
        <v>59.9</v>
      </c>
      <c r="F167" s="4">
        <v>58.8</v>
      </c>
      <c r="G167" s="4">
        <v>59.55</v>
      </c>
      <c r="H167" s="5">
        <v>21022500</v>
      </c>
      <c r="I167" s="56">
        <v>59.25</v>
      </c>
      <c r="K167" s="23">
        <f t="shared" si="18"/>
        <v>-0.000843170320404707</v>
      </c>
      <c r="L167" s="34">
        <f t="shared" si="19"/>
        <v>21022.5</v>
      </c>
      <c r="M167" s="9">
        <f t="shared" si="23"/>
        <v>159</v>
      </c>
      <c r="N167" s="56">
        <f t="shared" si="20"/>
        <v>0.018707482993197244</v>
      </c>
      <c r="O167" s="73">
        <f t="shared" si="21"/>
        <v>0.00503355704697972</v>
      </c>
      <c r="P167" s="73">
        <f t="shared" si="22"/>
        <v>0.0134228187919464</v>
      </c>
      <c r="Q167" s="73">
        <f t="shared" si="16"/>
        <v>0.018707482993197244</v>
      </c>
      <c r="R167" s="73">
        <f ca="1">IF(G167&lt;&gt;"",AVERAGE(OFFSET(Q167,-MIN(M167,$E$3),0):Q167),"")</f>
        <v>0.02401518331220963</v>
      </c>
      <c r="S167" s="56"/>
      <c r="T167" s="73">
        <f ca="1">IF(G167&lt;&gt;"",STDEVP(OFFSET(K167,-MIN(M167,$E$3),0):K167),"")</f>
        <v>0.01307788767120133</v>
      </c>
    </row>
    <row r="168" spans="1:20" ht="12.75">
      <c r="A168" s="9">
        <f t="shared" si="17"/>
        <v>161</v>
      </c>
      <c r="C168" s="3">
        <v>38763</v>
      </c>
      <c r="D168" s="4">
        <v>59.81</v>
      </c>
      <c r="E168" s="4">
        <v>59.95</v>
      </c>
      <c r="F168" s="4">
        <v>59.05</v>
      </c>
      <c r="G168" s="4">
        <v>59.76</v>
      </c>
      <c r="H168" s="5">
        <v>21669900</v>
      </c>
      <c r="I168" s="56">
        <v>59.46</v>
      </c>
      <c r="K168" s="23">
        <f t="shared" si="18"/>
        <v>0.0035443037974682845</v>
      </c>
      <c r="L168" s="34">
        <f t="shared" si="19"/>
        <v>21669.9</v>
      </c>
      <c r="M168" s="9">
        <f t="shared" si="23"/>
        <v>160</v>
      </c>
      <c r="N168" s="56">
        <f t="shared" si="20"/>
        <v>0.015241320914479273</v>
      </c>
      <c r="O168" s="73">
        <f t="shared" si="21"/>
        <v>0.0067170445004198776</v>
      </c>
      <c r="P168" s="73">
        <f t="shared" si="22"/>
        <v>0.008396305625524736</v>
      </c>
      <c r="Q168" s="73">
        <f t="shared" si="16"/>
        <v>0.015241320914479273</v>
      </c>
      <c r="R168" s="73">
        <f ca="1">IF(G168&lt;&gt;"",AVERAGE(OFFSET(Q168,-MIN(M168,$E$3),0):Q168),"")</f>
        <v>0.02268030579802798</v>
      </c>
      <c r="S168" s="56"/>
      <c r="T168" s="73">
        <f ca="1">IF(G168&lt;&gt;"",STDEVP(OFFSET(K168,-MIN(M168,$E$3),0):K168),"")</f>
        <v>0.012770492262713476</v>
      </c>
    </row>
    <row r="169" spans="1:20" ht="12.75">
      <c r="A169" s="9">
        <f t="shared" si="17"/>
        <v>162</v>
      </c>
      <c r="C169" s="3">
        <v>38764</v>
      </c>
      <c r="D169" s="4">
        <v>59.9</v>
      </c>
      <c r="E169" s="4">
        <v>60.25</v>
      </c>
      <c r="F169" s="4">
        <v>59.51</v>
      </c>
      <c r="G169" s="4">
        <v>60.25</v>
      </c>
      <c r="H169" s="5">
        <v>20057500</v>
      </c>
      <c r="I169" s="56">
        <v>59.95</v>
      </c>
      <c r="K169" s="23">
        <f t="shared" si="18"/>
        <v>0.008240834174234823</v>
      </c>
      <c r="L169" s="34">
        <f t="shared" si="19"/>
        <v>20057.5</v>
      </c>
      <c r="M169" s="9">
        <f t="shared" si="23"/>
        <v>161</v>
      </c>
      <c r="N169" s="56">
        <f t="shared" si="20"/>
        <v>0.012434884893295362</v>
      </c>
      <c r="O169" s="73">
        <f t="shared" si="21"/>
        <v>0.008199464524765832</v>
      </c>
      <c r="P169" s="73">
        <f t="shared" si="22"/>
        <v>0.004183400267737669</v>
      </c>
      <c r="Q169" s="73">
        <f t="shared" si="16"/>
        <v>0.012434884893295362</v>
      </c>
      <c r="R169" s="73">
        <f ca="1">IF(G169&lt;&gt;"",AVERAGE(OFFSET(Q169,-MIN(M169,$E$3),0):Q169),"")</f>
        <v>0.021886557371072132</v>
      </c>
      <c r="S169" s="56"/>
      <c r="T169" s="73">
        <f ca="1">IF(G169&lt;&gt;"",STDEVP(OFFSET(K169,-MIN(M169,$E$3),0):K169),"")</f>
        <v>0.01287424359275386</v>
      </c>
    </row>
    <row r="170" spans="1:20" ht="12.75">
      <c r="A170" s="9">
        <f t="shared" si="17"/>
        <v>163</v>
      </c>
      <c r="C170" s="3">
        <v>38765</v>
      </c>
      <c r="D170" s="4">
        <v>60.37</v>
      </c>
      <c r="E170" s="4">
        <v>60.68</v>
      </c>
      <c r="F170" s="4">
        <v>60.21</v>
      </c>
      <c r="G170" s="4">
        <v>60.55</v>
      </c>
      <c r="H170" s="5">
        <v>19198900</v>
      </c>
      <c r="I170" s="56">
        <v>60.25</v>
      </c>
      <c r="K170" s="23">
        <f t="shared" si="18"/>
        <v>0.00500417014178467</v>
      </c>
      <c r="L170" s="34">
        <f t="shared" si="19"/>
        <v>19198.9</v>
      </c>
      <c r="M170" s="9">
        <f t="shared" si="23"/>
        <v>162</v>
      </c>
      <c r="N170" s="56">
        <f t="shared" si="20"/>
        <v>0.007806012290317188</v>
      </c>
      <c r="O170" s="73">
        <f t="shared" si="21"/>
        <v>0.007136929460580976</v>
      </c>
      <c r="P170" s="73">
        <f t="shared" si="22"/>
        <v>0.0006639004149376904</v>
      </c>
      <c r="Q170" s="73">
        <f t="shared" si="16"/>
        <v>0.007806012290317188</v>
      </c>
      <c r="R170" s="73">
        <f ca="1">IF(G170&lt;&gt;"",AVERAGE(OFFSET(Q170,-MIN(M170,$E$3),0):Q170),"")</f>
        <v>0.020649938451755504</v>
      </c>
      <c r="S170" s="56"/>
      <c r="T170" s="73">
        <f ca="1">IF(G170&lt;&gt;"",STDEVP(OFFSET(K170,-MIN(M170,$E$3),0):K170),"")</f>
        <v>0.011591705158235233</v>
      </c>
    </row>
    <row r="171" spans="1:20" ht="12.75">
      <c r="A171" s="9">
        <f t="shared" si="17"/>
        <v>164</v>
      </c>
      <c r="C171" s="3">
        <v>38769</v>
      </c>
      <c r="D171" s="4">
        <v>61</v>
      </c>
      <c r="E171" s="4">
        <v>61.3</v>
      </c>
      <c r="F171" s="4">
        <v>60.65</v>
      </c>
      <c r="G171" s="4">
        <v>60.76</v>
      </c>
      <c r="H171" s="5">
        <v>17650700</v>
      </c>
      <c r="I171" s="56">
        <v>60.46</v>
      </c>
      <c r="K171" s="23">
        <f t="shared" si="18"/>
        <v>0.0034854771784231797</v>
      </c>
      <c r="L171" s="34">
        <f t="shared" si="19"/>
        <v>17650.7</v>
      </c>
      <c r="M171" s="9">
        <f t="shared" si="23"/>
        <v>163</v>
      </c>
      <c r="N171" s="56">
        <f t="shared" si="20"/>
        <v>0.010717230008244094</v>
      </c>
      <c r="O171" s="73">
        <f t="shared" si="21"/>
        <v>0.012386457473162693</v>
      </c>
      <c r="P171" s="73">
        <f t="shared" si="22"/>
        <v>0.0016515276630884035</v>
      </c>
      <c r="Q171" s="73">
        <f t="shared" si="16"/>
        <v>0.012386457473162693</v>
      </c>
      <c r="R171" s="73">
        <f ca="1">IF(G171&lt;&gt;"",AVERAGE(OFFSET(Q171,-MIN(M171,$E$3),0):Q171),"")</f>
        <v>0.01857147647158489</v>
      </c>
      <c r="S171" s="56"/>
      <c r="T171" s="73">
        <f ca="1">IF(G171&lt;&gt;"",STDEVP(OFFSET(K171,-MIN(M171,$E$3),0):K171),"")</f>
        <v>0.008490186651327138</v>
      </c>
    </row>
    <row r="172" spans="1:20" ht="12.75">
      <c r="A172" s="9">
        <f t="shared" si="17"/>
        <v>165</v>
      </c>
      <c r="C172" s="3">
        <v>38770</v>
      </c>
      <c r="D172" s="4">
        <v>60.6</v>
      </c>
      <c r="E172" s="4">
        <v>60.74</v>
      </c>
      <c r="F172" s="4">
        <v>59.96</v>
      </c>
      <c r="G172" s="4">
        <v>60.26</v>
      </c>
      <c r="H172" s="5">
        <v>15694500</v>
      </c>
      <c r="I172" s="56">
        <v>59.96</v>
      </c>
      <c r="K172" s="23">
        <f t="shared" si="18"/>
        <v>-0.008269930532583514</v>
      </c>
      <c r="L172" s="34">
        <f t="shared" si="19"/>
        <v>15694.5</v>
      </c>
      <c r="M172" s="9">
        <f t="shared" si="23"/>
        <v>164</v>
      </c>
      <c r="N172" s="56">
        <f t="shared" si="20"/>
        <v>0.013008672448298952</v>
      </c>
      <c r="O172" s="73">
        <f t="shared" si="21"/>
        <v>0.0003291639236339128</v>
      </c>
      <c r="P172" s="73">
        <f t="shared" si="22"/>
        <v>0.013166556945358732</v>
      </c>
      <c r="Q172" s="73">
        <f t="shared" si="16"/>
        <v>0.013166556945358732</v>
      </c>
      <c r="R172" s="73">
        <f ca="1">IF(G172&lt;&gt;"",AVERAGE(OFFSET(Q172,-MIN(M172,$E$3),0):Q172),"")</f>
        <v>0.018218642333217683</v>
      </c>
      <c r="S172" s="56"/>
      <c r="T172" s="73">
        <f ca="1">IF(G172&lt;&gt;"",STDEVP(OFFSET(K172,-MIN(M172,$E$3),0):K172),"")</f>
        <v>0.00858837492229962</v>
      </c>
    </row>
    <row r="173" spans="1:20" ht="12.75">
      <c r="A173" s="9">
        <f t="shared" si="17"/>
        <v>166</v>
      </c>
      <c r="C173" s="3">
        <v>38771</v>
      </c>
      <c r="D173" s="4">
        <v>60.01</v>
      </c>
      <c r="E173" s="4">
        <v>60.54</v>
      </c>
      <c r="F173" s="4">
        <v>59.63</v>
      </c>
      <c r="G173" s="4">
        <v>59.83</v>
      </c>
      <c r="H173" s="5">
        <v>17732100</v>
      </c>
      <c r="I173" s="56">
        <v>59.53</v>
      </c>
      <c r="K173" s="23">
        <f t="shared" si="18"/>
        <v>-0.0071714476317544795</v>
      </c>
      <c r="L173" s="34">
        <f t="shared" si="19"/>
        <v>17732.1</v>
      </c>
      <c r="M173" s="9">
        <f t="shared" si="23"/>
        <v>165</v>
      </c>
      <c r="N173" s="56">
        <f t="shared" si="20"/>
        <v>0.015260774777796415</v>
      </c>
      <c r="O173" s="73">
        <f t="shared" si="21"/>
        <v>0.0046465316959840575</v>
      </c>
      <c r="P173" s="73">
        <f t="shared" si="22"/>
        <v>0.010454696315964074</v>
      </c>
      <c r="Q173" s="73">
        <f t="shared" si="16"/>
        <v>0.015260774777796415</v>
      </c>
      <c r="R173" s="73">
        <f ca="1">IF(G173&lt;&gt;"",AVERAGE(OFFSET(Q173,-MIN(M173,$E$3),0):Q173),"")</f>
        <v>0.017976133924768177</v>
      </c>
      <c r="S173" s="56"/>
      <c r="T173" s="73">
        <f ca="1">IF(G173&lt;&gt;"",STDEVP(OFFSET(K173,-MIN(M173,$E$3),0):K173),"")</f>
        <v>0.008230498195716801</v>
      </c>
    </row>
    <row r="174" spans="1:20" ht="12.75">
      <c r="A174" s="9">
        <f t="shared" si="17"/>
        <v>167</v>
      </c>
      <c r="C174" s="3">
        <v>38772</v>
      </c>
      <c r="D174" s="4">
        <v>60.34</v>
      </c>
      <c r="E174" s="4">
        <v>60.73</v>
      </c>
      <c r="F174" s="4">
        <v>60.18</v>
      </c>
      <c r="G174" s="4">
        <v>60.42</v>
      </c>
      <c r="H174" s="5">
        <v>13178800</v>
      </c>
      <c r="I174" s="56">
        <v>60.12</v>
      </c>
      <c r="K174" s="23">
        <f t="shared" si="18"/>
        <v>0.009910969259196989</v>
      </c>
      <c r="L174" s="34">
        <f t="shared" si="19"/>
        <v>13178.8</v>
      </c>
      <c r="M174" s="9">
        <f t="shared" si="23"/>
        <v>166</v>
      </c>
      <c r="N174" s="56">
        <f t="shared" si="20"/>
        <v>0.009139248919906917</v>
      </c>
      <c r="O174" s="73">
        <f t="shared" si="21"/>
        <v>0.015042620758816572</v>
      </c>
      <c r="P174" s="73">
        <f t="shared" si="22"/>
        <v>0.005849908072873111</v>
      </c>
      <c r="Q174" s="73">
        <f t="shared" si="16"/>
        <v>0.015042620758816572</v>
      </c>
      <c r="R174" s="73">
        <f ca="1">IF(G174&lt;&gt;"",AVERAGE(OFFSET(Q174,-MIN(M174,$E$3),0):Q174),"")</f>
        <v>0.01780269692280462</v>
      </c>
      <c r="S174" s="56"/>
      <c r="T174" s="73">
        <f ca="1">IF(G174&lt;&gt;"",STDEVP(OFFSET(K174,-MIN(M174,$E$3),0):K174),"")</f>
        <v>0.00874076651854392</v>
      </c>
    </row>
    <row r="175" spans="1:20" ht="12.75">
      <c r="A175" s="9">
        <f t="shared" si="17"/>
        <v>168</v>
      </c>
      <c r="C175" s="3">
        <v>38775</v>
      </c>
      <c r="D175" s="4">
        <v>60.2</v>
      </c>
      <c r="E175" s="4">
        <v>60.52</v>
      </c>
      <c r="F175" s="4">
        <v>59.9</v>
      </c>
      <c r="G175" s="4">
        <v>59.92</v>
      </c>
      <c r="H175" s="5">
        <v>12549500</v>
      </c>
      <c r="I175" s="56">
        <v>59.62</v>
      </c>
      <c r="K175" s="23">
        <f t="shared" si="18"/>
        <v>-0.008316699933466398</v>
      </c>
      <c r="L175" s="34">
        <f t="shared" si="19"/>
        <v>12549.5</v>
      </c>
      <c r="M175" s="9">
        <f t="shared" si="23"/>
        <v>167</v>
      </c>
      <c r="N175" s="56">
        <f t="shared" si="20"/>
        <v>0.010350584307178723</v>
      </c>
      <c r="O175" s="73">
        <f t="shared" si="21"/>
        <v>0.0016550810989739428</v>
      </c>
      <c r="P175" s="73">
        <f t="shared" si="22"/>
        <v>0.008606421714664081</v>
      </c>
      <c r="Q175" s="73">
        <f t="shared" si="16"/>
        <v>0.010350584307178723</v>
      </c>
      <c r="R175" s="73">
        <f ca="1">IF(G175&lt;&gt;"",AVERAGE(OFFSET(Q175,-MIN(M175,$E$3),0):Q175),"")</f>
        <v>0.01750269014080809</v>
      </c>
      <c r="S175" s="56"/>
      <c r="T175" s="73">
        <f ca="1">IF(G175&lt;&gt;"",STDEVP(OFFSET(K175,-MIN(M175,$E$3),0):K175),"")</f>
        <v>0.00870377958041759</v>
      </c>
    </row>
    <row r="176" spans="1:20" ht="12.75">
      <c r="A176" s="9">
        <f t="shared" si="17"/>
        <v>169</v>
      </c>
      <c r="C176" s="3">
        <v>38776</v>
      </c>
      <c r="D176" s="4">
        <v>59.52</v>
      </c>
      <c r="E176" s="4">
        <v>59.75</v>
      </c>
      <c r="F176" s="4">
        <v>59.1</v>
      </c>
      <c r="G176" s="4">
        <v>59.37</v>
      </c>
      <c r="H176" s="5">
        <v>19191800</v>
      </c>
      <c r="I176" s="56">
        <v>59.07</v>
      </c>
      <c r="K176" s="23">
        <f t="shared" si="18"/>
        <v>-0.009225092250922495</v>
      </c>
      <c r="L176" s="34">
        <f t="shared" si="19"/>
        <v>19191.8</v>
      </c>
      <c r="M176" s="9">
        <f t="shared" si="23"/>
        <v>168</v>
      </c>
      <c r="N176" s="56">
        <f t="shared" si="20"/>
        <v>0.010998307952622577</v>
      </c>
      <c r="O176" s="73">
        <f t="shared" si="21"/>
        <v>0.0028371161548731427</v>
      </c>
      <c r="P176" s="73">
        <f t="shared" si="22"/>
        <v>0.013684913217623551</v>
      </c>
      <c r="Q176" s="73">
        <f t="shared" si="16"/>
        <v>0.013684913217623551</v>
      </c>
      <c r="R176" s="73">
        <f ca="1">IF(G176&lt;&gt;"",AVERAGE(OFFSET(Q176,-MIN(M176,$E$3),0):Q176),"")</f>
        <v>0.017090154790240578</v>
      </c>
      <c r="S176" s="56"/>
      <c r="T176" s="73">
        <f ca="1">IF(G176&lt;&gt;"",STDEVP(OFFSET(K176,-MIN(M176,$E$3),0):K176),"")</f>
        <v>0.008425405962038352</v>
      </c>
    </row>
    <row r="177" spans="1:20" ht="12.75">
      <c r="A177" s="9">
        <f t="shared" si="17"/>
        <v>170</v>
      </c>
      <c r="C177" s="3">
        <v>38777</v>
      </c>
      <c r="D177" s="4">
        <v>59.59</v>
      </c>
      <c r="E177" s="4">
        <v>60.54</v>
      </c>
      <c r="F177" s="4">
        <v>59.53</v>
      </c>
      <c r="G177" s="4">
        <v>60.34</v>
      </c>
      <c r="H177" s="5">
        <v>16335400</v>
      </c>
      <c r="I177" s="56">
        <v>60.04</v>
      </c>
      <c r="K177" s="23">
        <f t="shared" si="18"/>
        <v>0.01642119519214491</v>
      </c>
      <c r="L177" s="34">
        <f t="shared" si="19"/>
        <v>16335.4</v>
      </c>
      <c r="M177" s="9">
        <f t="shared" si="23"/>
        <v>169</v>
      </c>
      <c r="N177" s="56">
        <f t="shared" si="20"/>
        <v>0.016966235511506778</v>
      </c>
      <c r="O177" s="73">
        <f t="shared" si="21"/>
        <v>0.01970692268822649</v>
      </c>
      <c r="P177" s="73">
        <f t="shared" si="22"/>
        <v>0.002694963786424198</v>
      </c>
      <c r="Q177" s="73">
        <f t="shared" si="16"/>
        <v>0.01970692268822649</v>
      </c>
      <c r="R177" s="73">
        <f ca="1">IF(G177&lt;&gt;"",AVERAGE(OFFSET(Q177,-MIN(M177,$E$3),0):Q177),"")</f>
        <v>0.01671496034022648</v>
      </c>
      <c r="S177" s="56"/>
      <c r="T177" s="73">
        <f ca="1">IF(G177&lt;&gt;"",STDEVP(OFFSET(K177,-MIN(M177,$E$3),0):K177),"")</f>
        <v>0.007763671764384065</v>
      </c>
    </row>
    <row r="178" spans="1:20" ht="12.75">
      <c r="A178" s="9">
        <f t="shared" si="17"/>
        <v>171</v>
      </c>
      <c r="C178" s="3">
        <v>38778</v>
      </c>
      <c r="D178" s="4">
        <v>60.04</v>
      </c>
      <c r="E178" s="4">
        <v>60.98</v>
      </c>
      <c r="F178" s="4">
        <v>59.98</v>
      </c>
      <c r="G178" s="4">
        <v>60.85</v>
      </c>
      <c r="H178" s="5">
        <v>19730500</v>
      </c>
      <c r="I178" s="56">
        <v>60.55</v>
      </c>
      <c r="K178" s="23">
        <f t="shared" si="18"/>
        <v>0.008494337108594152</v>
      </c>
      <c r="L178" s="34">
        <f t="shared" si="19"/>
        <v>19730.5</v>
      </c>
      <c r="M178" s="9">
        <f t="shared" si="23"/>
        <v>170</v>
      </c>
      <c r="N178" s="56">
        <f t="shared" si="20"/>
        <v>0.01667222407469149</v>
      </c>
      <c r="O178" s="73">
        <f t="shared" si="21"/>
        <v>0.010606562810739018</v>
      </c>
      <c r="P178" s="73">
        <f t="shared" si="22"/>
        <v>0.005966191581040836</v>
      </c>
      <c r="Q178" s="73">
        <f t="shared" si="16"/>
        <v>0.01667222407469149</v>
      </c>
      <c r="R178" s="73">
        <f ca="1">IF(G178&lt;&gt;"",AVERAGE(OFFSET(Q178,-MIN(M178,$E$3),0):Q178),"")</f>
        <v>0.01675405588622468</v>
      </c>
      <c r="S178" s="56"/>
      <c r="T178" s="73">
        <f ca="1">IF(G178&lt;&gt;"",STDEVP(OFFSET(K178,-MIN(M178,$E$3),0):K178),"")</f>
        <v>0.008021258018426543</v>
      </c>
    </row>
    <row r="179" spans="1:20" ht="12.75">
      <c r="A179" s="9">
        <f t="shared" si="17"/>
        <v>172</v>
      </c>
      <c r="C179" s="3">
        <v>38779</v>
      </c>
      <c r="D179" s="4">
        <v>60.83</v>
      </c>
      <c r="E179" s="4">
        <v>61.5</v>
      </c>
      <c r="F179" s="4">
        <v>60.81</v>
      </c>
      <c r="G179" s="4">
        <v>60.98</v>
      </c>
      <c r="H179" s="5">
        <v>18221500</v>
      </c>
      <c r="I179" s="56">
        <v>60.67</v>
      </c>
      <c r="K179" s="23">
        <f t="shared" si="18"/>
        <v>0.0019818331957059954</v>
      </c>
      <c r="L179" s="34">
        <f t="shared" si="19"/>
        <v>18221.5</v>
      </c>
      <c r="M179" s="9">
        <f t="shared" si="23"/>
        <v>171</v>
      </c>
      <c r="N179" s="56">
        <f t="shared" si="20"/>
        <v>0.011346817957572641</v>
      </c>
      <c r="O179" s="73">
        <f t="shared" si="21"/>
        <v>0.010682004930156141</v>
      </c>
      <c r="P179" s="73">
        <f t="shared" si="22"/>
        <v>0.0006573541495480395</v>
      </c>
      <c r="Q179" s="73">
        <f t="shared" si="16"/>
        <v>0.011346817957572641</v>
      </c>
      <c r="R179" s="73">
        <f ca="1">IF(G179&lt;&gt;"",AVERAGE(OFFSET(Q179,-MIN(M179,$E$3),0):Q179),"")</f>
        <v>0.015669198063197554</v>
      </c>
      <c r="S179" s="56"/>
      <c r="T179" s="73">
        <f ca="1">IF(G179&lt;&gt;"",STDEVP(OFFSET(K179,-MIN(M179,$E$3),0):K179),"")</f>
        <v>0.007706497043190637</v>
      </c>
    </row>
    <row r="180" spans="1:20" ht="12.75">
      <c r="A180" s="9">
        <f t="shared" si="17"/>
        <v>173</v>
      </c>
      <c r="C180" s="3">
        <v>38782</v>
      </c>
      <c r="D180" s="4">
        <v>60.95</v>
      </c>
      <c r="E180" s="4">
        <v>61.09</v>
      </c>
      <c r="F180" s="4">
        <v>59.94</v>
      </c>
      <c r="G180" s="4">
        <v>59.98</v>
      </c>
      <c r="H180" s="5">
        <v>16294000</v>
      </c>
      <c r="I180" s="56">
        <v>59.68</v>
      </c>
      <c r="K180" s="23">
        <f t="shared" si="18"/>
        <v>-0.016317784737102436</v>
      </c>
      <c r="L180" s="34">
        <f t="shared" si="19"/>
        <v>16294</v>
      </c>
      <c r="M180" s="9">
        <f t="shared" si="23"/>
        <v>172</v>
      </c>
      <c r="N180" s="56">
        <f t="shared" si="20"/>
        <v>0.01918585251918592</v>
      </c>
      <c r="O180" s="73">
        <f t="shared" si="21"/>
        <v>0.0018038701213514141</v>
      </c>
      <c r="P180" s="73">
        <f t="shared" si="22"/>
        <v>0.017054772056411927</v>
      </c>
      <c r="Q180" s="73">
        <f t="shared" si="16"/>
        <v>0.01918585251918592</v>
      </c>
      <c r="R180" s="73">
        <f ca="1">IF(G180&lt;&gt;"",AVERAGE(OFFSET(Q180,-MIN(M180,$E$3),0):Q180),"")</f>
        <v>0.014798084249345781</v>
      </c>
      <c r="S180" s="56"/>
      <c r="T180" s="73">
        <f ca="1">IF(G180&lt;&gt;"",STDEVP(OFFSET(K180,-MIN(M180,$E$3),0):K180),"")</f>
        <v>0.008581162007226563</v>
      </c>
    </row>
    <row r="181" spans="1:20" ht="12.75">
      <c r="A181" s="9">
        <f t="shared" si="17"/>
        <v>174</v>
      </c>
      <c r="C181" s="3">
        <v>38783</v>
      </c>
      <c r="D181" s="4">
        <v>59.9</v>
      </c>
      <c r="E181" s="4">
        <v>60.02</v>
      </c>
      <c r="F181" s="4">
        <v>59.45</v>
      </c>
      <c r="G181" s="4">
        <v>59.85</v>
      </c>
      <c r="H181" s="5">
        <v>18673700</v>
      </c>
      <c r="I181" s="56">
        <v>59.55</v>
      </c>
      <c r="K181" s="23">
        <f t="shared" si="18"/>
        <v>-0.002178284182305701</v>
      </c>
      <c r="L181" s="34">
        <f t="shared" si="19"/>
        <v>18673.7</v>
      </c>
      <c r="M181" s="9">
        <f t="shared" si="23"/>
        <v>173</v>
      </c>
      <c r="N181" s="56">
        <f t="shared" si="20"/>
        <v>0.0095878889823382</v>
      </c>
      <c r="O181" s="73">
        <f t="shared" si="21"/>
        <v>0.0006668889629877217</v>
      </c>
      <c r="P181" s="73">
        <f t="shared" si="22"/>
        <v>0.00883627875958648</v>
      </c>
      <c r="Q181" s="73">
        <f t="shared" si="16"/>
        <v>0.0095878889823382</v>
      </c>
      <c r="R181" s="73">
        <f ca="1">IF(G181&lt;&gt;"",AVERAGE(OFFSET(Q181,-MIN(M181,$E$3),0):Q181),"")</f>
        <v>0.014038754319549367</v>
      </c>
      <c r="S181" s="56"/>
      <c r="T181" s="73">
        <f ca="1">IF(G181&lt;&gt;"",STDEVP(OFFSET(K181,-MIN(M181,$E$3),0):K181),"")</f>
        <v>0.00858655667288573</v>
      </c>
    </row>
    <row r="182" spans="1:20" ht="12.75">
      <c r="A182" s="9">
        <f t="shared" si="17"/>
        <v>175</v>
      </c>
      <c r="C182" s="3">
        <v>38784</v>
      </c>
      <c r="D182" s="4">
        <v>59.45</v>
      </c>
      <c r="E182" s="4">
        <v>60.41</v>
      </c>
      <c r="F182" s="4">
        <v>59.15</v>
      </c>
      <c r="G182" s="4">
        <v>59.71</v>
      </c>
      <c r="H182" s="5">
        <v>22159000</v>
      </c>
      <c r="I182" s="56">
        <v>59.41</v>
      </c>
      <c r="K182" s="23">
        <f t="shared" si="18"/>
        <v>-0.0023509655751469127</v>
      </c>
      <c r="L182" s="34">
        <f t="shared" si="19"/>
        <v>22159</v>
      </c>
      <c r="M182" s="9">
        <f t="shared" si="23"/>
        <v>174</v>
      </c>
      <c r="N182" s="56">
        <f t="shared" si="20"/>
        <v>0.02130177514792897</v>
      </c>
      <c r="O182" s="73">
        <f t="shared" si="21"/>
        <v>0.009356725146198785</v>
      </c>
      <c r="P182" s="73">
        <f t="shared" si="22"/>
        <v>0.011695906432748537</v>
      </c>
      <c r="Q182" s="73">
        <f t="shared" si="16"/>
        <v>0.02130177514792897</v>
      </c>
      <c r="R182" s="73">
        <f ca="1">IF(G182&lt;&gt;"",AVERAGE(OFFSET(Q182,-MIN(M182,$E$3),0):Q182),"")</f>
        <v>0.014211707129864814</v>
      </c>
      <c r="S182" s="56"/>
      <c r="T182" s="73">
        <f ca="1">IF(G182&lt;&gt;"",STDEVP(OFFSET(K182,-MIN(M182,$E$3),0):K182),"")</f>
        <v>0.0086083523878965</v>
      </c>
    </row>
    <row r="183" spans="1:20" ht="12.75">
      <c r="A183" s="9">
        <f t="shared" si="17"/>
        <v>176</v>
      </c>
      <c r="C183" s="3">
        <v>38785</v>
      </c>
      <c r="D183" s="4">
        <v>59.94</v>
      </c>
      <c r="E183" s="4">
        <v>60.01</v>
      </c>
      <c r="F183" s="4">
        <v>58.86</v>
      </c>
      <c r="G183" s="4">
        <v>58.92</v>
      </c>
      <c r="H183" s="5">
        <v>21827400</v>
      </c>
      <c r="I183" s="56">
        <v>58.63</v>
      </c>
      <c r="K183" s="23">
        <f t="shared" si="18"/>
        <v>-0.013129102844638862</v>
      </c>
      <c r="L183" s="34">
        <f t="shared" si="19"/>
        <v>21827.4</v>
      </c>
      <c r="M183" s="9">
        <f t="shared" si="23"/>
        <v>175</v>
      </c>
      <c r="N183" s="56">
        <f t="shared" si="20"/>
        <v>0.019537886510363478</v>
      </c>
      <c r="O183" s="73">
        <f t="shared" si="21"/>
        <v>0.005024284039524263</v>
      </c>
      <c r="P183" s="73">
        <f t="shared" si="22"/>
        <v>0.014235471445319114</v>
      </c>
      <c r="Q183" s="73">
        <f t="shared" si="16"/>
        <v>0.019537886510363478</v>
      </c>
      <c r="R183" s="73">
        <f ca="1">IF(G183&lt;&gt;"",AVERAGE(OFFSET(Q183,-MIN(M183,$E$3),0):Q183),"")</f>
        <v>0.014498144836257094</v>
      </c>
      <c r="S183" s="56"/>
      <c r="T183" s="73">
        <f ca="1">IF(G183&lt;&gt;"",STDEVP(OFFSET(K183,-MIN(M183,$E$3),0):K183),"")</f>
        <v>0.009165389022727293</v>
      </c>
    </row>
    <row r="184" spans="1:20" ht="12.75">
      <c r="A184" s="9">
        <f t="shared" si="17"/>
        <v>177</v>
      </c>
      <c r="C184" s="3">
        <v>38786</v>
      </c>
      <c r="D184" s="4">
        <v>58.92</v>
      </c>
      <c r="E184" s="4">
        <v>59.21</v>
      </c>
      <c r="F184" s="4">
        <v>58.44</v>
      </c>
      <c r="G184" s="4">
        <v>59.18</v>
      </c>
      <c r="H184" s="5">
        <v>20252800</v>
      </c>
      <c r="I184" s="56">
        <v>58.88</v>
      </c>
      <c r="K184" s="23">
        <f t="shared" si="18"/>
        <v>0.004264028654272556</v>
      </c>
      <c r="L184" s="34">
        <f t="shared" si="19"/>
        <v>20252.8</v>
      </c>
      <c r="M184" s="9">
        <f t="shared" si="23"/>
        <v>176</v>
      </c>
      <c r="N184" s="56">
        <f t="shared" si="20"/>
        <v>0.013175906913073243</v>
      </c>
      <c r="O184" s="73">
        <f t="shared" si="21"/>
        <v>0.00492192803801772</v>
      </c>
      <c r="P184" s="73">
        <f t="shared" si="22"/>
        <v>0.008146639511201648</v>
      </c>
      <c r="Q184" s="73">
        <f t="shared" si="16"/>
        <v>0.013175906913073243</v>
      </c>
      <c r="R184" s="73">
        <f ca="1">IF(G184&lt;&gt;"",AVERAGE(OFFSET(Q184,-MIN(M184,$E$3),0):Q184),"")</f>
        <v>0.014547546304242287</v>
      </c>
      <c r="S184" s="56"/>
      <c r="T184" s="73">
        <f ca="1">IF(G184&lt;&gt;"",STDEVP(OFFSET(K184,-MIN(M184,$E$3),0):K184),"")</f>
        <v>0.008952338644718675</v>
      </c>
    </row>
    <row r="185" spans="1:20" ht="12.75">
      <c r="A185" s="9">
        <f t="shared" si="17"/>
        <v>178</v>
      </c>
      <c r="C185" s="3">
        <v>38789</v>
      </c>
      <c r="D185" s="4">
        <v>59.68</v>
      </c>
      <c r="E185" s="4">
        <v>59.96</v>
      </c>
      <c r="F185" s="4">
        <v>59.45</v>
      </c>
      <c r="G185" s="4">
        <v>59.64</v>
      </c>
      <c r="H185" s="5">
        <v>16885300</v>
      </c>
      <c r="I185" s="56">
        <v>59.34</v>
      </c>
      <c r="K185" s="23">
        <f t="shared" si="18"/>
        <v>0.0078125</v>
      </c>
      <c r="L185" s="34">
        <f t="shared" si="19"/>
        <v>16885.3</v>
      </c>
      <c r="M185" s="9">
        <f t="shared" si="23"/>
        <v>177</v>
      </c>
      <c r="N185" s="56">
        <f t="shared" si="20"/>
        <v>0.00857863751051302</v>
      </c>
      <c r="O185" s="73">
        <f t="shared" si="21"/>
        <v>0.013180128421764081</v>
      </c>
      <c r="P185" s="73">
        <f t="shared" si="22"/>
        <v>0.00456235214599543</v>
      </c>
      <c r="Q185" s="73">
        <f t="shared" si="16"/>
        <v>0.013180128421764081</v>
      </c>
      <c r="R185" s="73">
        <f ca="1">IF(G185&lt;&gt;"",AVERAGE(OFFSET(Q185,-MIN(M185,$E$3),0):Q185),"")</f>
        <v>0.014905820713005414</v>
      </c>
      <c r="S185" s="56"/>
      <c r="T185" s="73">
        <f ca="1">IF(G185&lt;&gt;"",STDEVP(OFFSET(K185,-MIN(M185,$E$3),0):K185),"")</f>
        <v>0.00910731382869442</v>
      </c>
    </row>
    <row r="186" spans="1:20" ht="12.75">
      <c r="A186" s="9">
        <f t="shared" si="17"/>
        <v>179</v>
      </c>
      <c r="C186" s="3">
        <v>38790</v>
      </c>
      <c r="D186" s="4">
        <v>59.55</v>
      </c>
      <c r="E186" s="4">
        <v>60.87</v>
      </c>
      <c r="F186" s="4">
        <v>59.44</v>
      </c>
      <c r="G186" s="4">
        <v>60.81</v>
      </c>
      <c r="H186" s="5">
        <v>18285100</v>
      </c>
      <c r="I186" s="56">
        <v>60.51</v>
      </c>
      <c r="K186" s="23">
        <f t="shared" si="18"/>
        <v>0.019716885743174872</v>
      </c>
      <c r="L186" s="34">
        <f t="shared" si="19"/>
        <v>18285.1</v>
      </c>
      <c r="M186" s="9">
        <f t="shared" si="23"/>
        <v>178</v>
      </c>
      <c r="N186" s="56">
        <f t="shared" si="20"/>
        <v>0.024057873485868075</v>
      </c>
      <c r="O186" s="73">
        <f t="shared" si="21"/>
        <v>0.020623742454728422</v>
      </c>
      <c r="P186" s="73">
        <f t="shared" si="22"/>
        <v>0.0033534540576795058</v>
      </c>
      <c r="Q186" s="73">
        <f t="shared" si="16"/>
        <v>0.024057873485868075</v>
      </c>
      <c r="R186" s="73">
        <f ca="1">IF(G186&lt;&gt;"",AVERAGE(OFFSET(Q186,-MIN(M186,$E$3),0):Q186),"")</f>
        <v>0.015683915113852438</v>
      </c>
      <c r="S186" s="56"/>
      <c r="T186" s="73">
        <f ca="1">IF(G186&lt;&gt;"",STDEVP(OFFSET(K186,-MIN(M186,$E$3),0):K186),"")</f>
        <v>0.010439552564914243</v>
      </c>
    </row>
    <row r="187" spans="1:20" ht="12.75">
      <c r="A187" s="9">
        <f t="shared" si="17"/>
        <v>180</v>
      </c>
      <c r="C187" s="3">
        <v>38791</v>
      </c>
      <c r="D187" s="4">
        <v>60.67</v>
      </c>
      <c r="E187" s="4">
        <v>61.2</v>
      </c>
      <c r="F187" s="4">
        <v>60.41</v>
      </c>
      <c r="G187" s="4">
        <v>61.02</v>
      </c>
      <c r="H187" s="5">
        <v>17998000</v>
      </c>
      <c r="I187" s="56">
        <v>60.71</v>
      </c>
      <c r="K187" s="23">
        <f t="shared" si="18"/>
        <v>0.0033052388035035296</v>
      </c>
      <c r="L187" s="34">
        <f t="shared" si="19"/>
        <v>17998</v>
      </c>
      <c r="M187" s="9">
        <f t="shared" si="23"/>
        <v>179</v>
      </c>
      <c r="N187" s="56">
        <f t="shared" si="20"/>
        <v>0.01307730508194016</v>
      </c>
      <c r="O187" s="73">
        <f t="shared" si="21"/>
        <v>0.006413418845584662</v>
      </c>
      <c r="P187" s="73">
        <f t="shared" si="22"/>
        <v>0.006577865482650935</v>
      </c>
      <c r="Q187" s="73">
        <f t="shared" si="16"/>
        <v>0.01307730508194016</v>
      </c>
      <c r="R187" s="73">
        <f ca="1">IF(G187&lt;&gt;"",AVERAGE(OFFSET(Q187,-MIN(M187,$E$3),0):Q187),"")</f>
        <v>0.015677964989624534</v>
      </c>
      <c r="S187" s="56"/>
      <c r="T187" s="73">
        <f ca="1">IF(G187&lt;&gt;"",STDEVP(OFFSET(K187,-MIN(M187,$E$3),0):K187),"")</f>
        <v>0.010217075720294304</v>
      </c>
    </row>
    <row r="188" spans="1:20" ht="12.75">
      <c r="A188" s="9">
        <f t="shared" si="17"/>
        <v>181</v>
      </c>
      <c r="C188" s="3">
        <v>38792</v>
      </c>
      <c r="D188" s="4">
        <v>60.97</v>
      </c>
      <c r="E188" s="4">
        <v>61.92</v>
      </c>
      <c r="F188" s="4">
        <v>60.85</v>
      </c>
      <c r="G188" s="4">
        <v>61.64</v>
      </c>
      <c r="H188" s="5">
        <v>18976400</v>
      </c>
      <c r="I188" s="56">
        <v>61.33</v>
      </c>
      <c r="K188" s="23">
        <f t="shared" si="18"/>
        <v>0.010212485587217879</v>
      </c>
      <c r="L188" s="34">
        <f t="shared" si="19"/>
        <v>18976.4</v>
      </c>
      <c r="M188" s="9">
        <f t="shared" si="23"/>
        <v>180</v>
      </c>
      <c r="N188" s="56">
        <f t="shared" si="20"/>
        <v>0.01758422350041089</v>
      </c>
      <c r="O188" s="73">
        <f t="shared" si="21"/>
        <v>0.014749262536873031</v>
      </c>
      <c r="P188" s="73">
        <f t="shared" si="22"/>
        <v>0.0027859718125204935</v>
      </c>
      <c r="Q188" s="73">
        <f t="shared" si="16"/>
        <v>0.01758422350041089</v>
      </c>
      <c r="R188" s="73">
        <f ca="1">IF(G188&lt;&gt;"",AVERAGE(OFFSET(Q188,-MIN(M188,$E$3),0):Q188),"")</f>
        <v>0.015832861571132166</v>
      </c>
      <c r="S188" s="56"/>
      <c r="T188" s="73">
        <f ca="1">IF(G188&lt;&gt;"",STDEVP(OFFSET(K188,-MIN(M188,$E$3),0):K188),"")</f>
        <v>0.010223865742377209</v>
      </c>
    </row>
    <row r="189" spans="1:20" ht="12.75">
      <c r="A189" s="9">
        <f t="shared" si="17"/>
        <v>182</v>
      </c>
      <c r="C189" s="3">
        <v>38793</v>
      </c>
      <c r="D189" s="4">
        <v>61.8</v>
      </c>
      <c r="E189" s="4">
        <v>61.8</v>
      </c>
      <c r="F189" s="4">
        <v>60.99</v>
      </c>
      <c r="G189" s="4">
        <v>61.05</v>
      </c>
      <c r="H189" s="5">
        <v>26912700</v>
      </c>
      <c r="I189" s="56">
        <v>60.74</v>
      </c>
      <c r="K189" s="23">
        <f t="shared" si="18"/>
        <v>-0.00962008804826342</v>
      </c>
      <c r="L189" s="34">
        <f t="shared" si="19"/>
        <v>26912.7</v>
      </c>
      <c r="M189" s="9">
        <f t="shared" si="23"/>
        <v>181</v>
      </c>
      <c r="N189" s="56">
        <f t="shared" si="20"/>
        <v>0.013280865715691093</v>
      </c>
      <c r="O189" s="73">
        <f t="shared" si="21"/>
        <v>0.002595717066839587</v>
      </c>
      <c r="P189" s="73">
        <f t="shared" si="22"/>
        <v>0.010545100584036349</v>
      </c>
      <c r="Q189" s="73">
        <f t="shared" si="16"/>
        <v>0.013280865715691093</v>
      </c>
      <c r="R189" s="73">
        <f ca="1">IF(G189&lt;&gt;"",AVERAGE(OFFSET(Q189,-MIN(M189,$E$3),0):Q189),"")</f>
        <v>0.0157154112349238</v>
      </c>
      <c r="S189" s="56"/>
      <c r="T189" s="73">
        <f ca="1">IF(G189&lt;&gt;"",STDEVP(OFFSET(K189,-MIN(M189,$E$3),0):K189),"")</f>
        <v>0.010381040938587785</v>
      </c>
    </row>
    <row r="190" spans="1:20" ht="12.75">
      <c r="A190" s="9">
        <f t="shared" si="17"/>
        <v>183</v>
      </c>
      <c r="C190" s="3">
        <v>38796</v>
      </c>
      <c r="D190" s="4">
        <v>60.77</v>
      </c>
      <c r="E190" s="4">
        <v>61.35</v>
      </c>
      <c r="F190" s="4">
        <v>60.33</v>
      </c>
      <c r="G190" s="4">
        <v>60.66</v>
      </c>
      <c r="H190" s="5">
        <v>16775400</v>
      </c>
      <c r="I190" s="56">
        <v>60.36</v>
      </c>
      <c r="K190" s="23">
        <f t="shared" si="18"/>
        <v>-0.006256173855778813</v>
      </c>
      <c r="L190" s="34">
        <f t="shared" si="19"/>
        <v>16775.4</v>
      </c>
      <c r="M190" s="9">
        <f t="shared" si="23"/>
        <v>182</v>
      </c>
      <c r="N190" s="56">
        <f t="shared" si="20"/>
        <v>0.016907011437095942</v>
      </c>
      <c r="O190" s="73">
        <f t="shared" si="21"/>
        <v>0.004914004914005066</v>
      </c>
      <c r="P190" s="73">
        <f t="shared" si="22"/>
        <v>0.011793611793611825</v>
      </c>
      <c r="Q190" s="73">
        <f t="shared" si="16"/>
        <v>0.016907011437095942</v>
      </c>
      <c r="R190" s="73">
        <f ca="1">IF(G190&lt;&gt;"",AVERAGE(OFFSET(Q190,-MIN(M190,$E$3),0):Q190),"")</f>
        <v>0.016152506376918282</v>
      </c>
      <c r="S190" s="56"/>
      <c r="T190" s="73">
        <f ca="1">IF(G190&lt;&gt;"",STDEVP(OFFSET(K190,-MIN(M190,$E$3),0):K190),"")</f>
        <v>0.010273389108663999</v>
      </c>
    </row>
    <row r="191" spans="1:20" ht="12.75">
      <c r="A191" s="9">
        <f t="shared" si="17"/>
        <v>184</v>
      </c>
      <c r="C191" s="3">
        <v>38797</v>
      </c>
      <c r="D191" s="4">
        <v>60.66</v>
      </c>
      <c r="E191" s="4">
        <v>61.23</v>
      </c>
      <c r="F191" s="4">
        <v>60.37</v>
      </c>
      <c r="G191" s="4">
        <v>60.72</v>
      </c>
      <c r="H191" s="5">
        <v>20732300</v>
      </c>
      <c r="I191" s="56">
        <v>60.42</v>
      </c>
      <c r="K191" s="23">
        <f t="shared" si="18"/>
        <v>0.0009940357852882276</v>
      </c>
      <c r="L191" s="34">
        <f t="shared" si="19"/>
        <v>20732.3</v>
      </c>
      <c r="M191" s="9">
        <f t="shared" si="23"/>
        <v>183</v>
      </c>
      <c r="N191" s="56">
        <f t="shared" si="20"/>
        <v>0.014245486168626753</v>
      </c>
      <c r="O191" s="73">
        <f t="shared" si="21"/>
        <v>0.009396636993076246</v>
      </c>
      <c r="P191" s="73">
        <f t="shared" si="22"/>
        <v>0.004780745136828246</v>
      </c>
      <c r="Q191" s="73">
        <f t="shared" si="16"/>
        <v>0.014245486168626753</v>
      </c>
      <c r="R191" s="73">
        <f ca="1">IF(G191&lt;&gt;"",AVERAGE(OFFSET(Q191,-MIN(M191,$E$3),0):Q191),"")</f>
        <v>0.016189877906985162</v>
      </c>
      <c r="S191" s="56"/>
      <c r="T191" s="73">
        <f ca="1">IF(G191&lt;&gt;"",STDEVP(OFFSET(K191,-MIN(M191,$E$3),0):K191),"")</f>
        <v>0.009913525882886277</v>
      </c>
    </row>
    <row r="192" spans="1:20" ht="12.75">
      <c r="A192" s="9">
        <f t="shared" si="17"/>
        <v>185</v>
      </c>
      <c r="C192" s="3">
        <v>38798</v>
      </c>
      <c r="D192" s="4">
        <v>60.63</v>
      </c>
      <c r="E192" s="4">
        <v>61.49</v>
      </c>
      <c r="F192" s="4">
        <v>60.62</v>
      </c>
      <c r="G192" s="4">
        <v>61.05</v>
      </c>
      <c r="H192" s="5">
        <v>16100800</v>
      </c>
      <c r="I192" s="56">
        <v>60.74</v>
      </c>
      <c r="K192" s="23">
        <f t="shared" si="18"/>
        <v>0.005296259516716306</v>
      </c>
      <c r="L192" s="34">
        <f t="shared" si="19"/>
        <v>16100.8</v>
      </c>
      <c r="M192" s="9">
        <f t="shared" si="23"/>
        <v>184</v>
      </c>
      <c r="N192" s="56">
        <f t="shared" si="20"/>
        <v>0.014351699109204974</v>
      </c>
      <c r="O192" s="73">
        <f t="shared" si="21"/>
        <v>0.0126811594202898</v>
      </c>
      <c r="P192" s="73">
        <f t="shared" si="22"/>
        <v>0.0016469038208168918</v>
      </c>
      <c r="Q192" s="73">
        <f t="shared" si="16"/>
        <v>0.014351699109204974</v>
      </c>
      <c r="R192" s="73">
        <f ca="1">IF(G192&lt;&gt;"",AVERAGE(OFFSET(Q192,-MIN(M192,$E$3),0):Q192),"")</f>
        <v>0.01583286300171706</v>
      </c>
      <c r="S192" s="56"/>
      <c r="T192" s="73">
        <f ca="1">IF(G192&lt;&gt;"",STDEVP(OFFSET(K192,-MIN(M192,$E$3),0):K192),"")</f>
        <v>0.009161330109028006</v>
      </c>
    </row>
    <row r="193" spans="1:20" ht="12.75">
      <c r="A193" s="9">
        <f t="shared" si="17"/>
        <v>186</v>
      </c>
      <c r="C193" s="3">
        <v>38799</v>
      </c>
      <c r="D193" s="4">
        <v>61.11</v>
      </c>
      <c r="E193" s="4">
        <v>61.35</v>
      </c>
      <c r="F193" s="4">
        <v>60.92</v>
      </c>
      <c r="G193" s="4">
        <v>61.25</v>
      </c>
      <c r="H193" s="5">
        <v>15432300</v>
      </c>
      <c r="I193" s="56">
        <v>60.94</v>
      </c>
      <c r="K193" s="23">
        <f t="shared" si="18"/>
        <v>0.003292723081988802</v>
      </c>
      <c r="L193" s="34">
        <f t="shared" si="19"/>
        <v>15432.3</v>
      </c>
      <c r="M193" s="9">
        <f t="shared" si="23"/>
        <v>185</v>
      </c>
      <c r="N193" s="56">
        <f t="shared" si="20"/>
        <v>0.007058437294812814</v>
      </c>
      <c r="O193" s="73">
        <f t="shared" si="21"/>
        <v>0.004914004914005066</v>
      </c>
      <c r="P193" s="73">
        <f t="shared" si="22"/>
        <v>0.002129402129402047</v>
      </c>
      <c r="Q193" s="73">
        <f t="shared" si="16"/>
        <v>0.007058437294812814</v>
      </c>
      <c r="R193" s="73">
        <f ca="1">IF(G193&lt;&gt;"",AVERAGE(OFFSET(Q193,-MIN(M193,$E$3),0):Q193),"")</f>
        <v>0.015191943883058482</v>
      </c>
      <c r="S193" s="56"/>
      <c r="T193" s="73">
        <f ca="1">IF(G193&lt;&gt;"",STDEVP(OFFSET(K193,-MIN(M193,$E$3),0):K193),"")</f>
        <v>0.008960330314320229</v>
      </c>
    </row>
    <row r="194" spans="1:20" ht="12.75">
      <c r="A194" s="9">
        <f t="shared" si="17"/>
        <v>187</v>
      </c>
      <c r="C194" s="3">
        <v>38800</v>
      </c>
      <c r="D194" s="4">
        <v>61.15</v>
      </c>
      <c r="E194" s="4">
        <v>61.69</v>
      </c>
      <c r="F194" s="4">
        <v>60.91</v>
      </c>
      <c r="G194" s="4">
        <v>61.17</v>
      </c>
      <c r="H194" s="5">
        <v>15435600</v>
      </c>
      <c r="I194" s="56">
        <v>60.86</v>
      </c>
      <c r="K194" s="23">
        <f t="shared" si="18"/>
        <v>-0.0013127666557268824</v>
      </c>
      <c r="L194" s="34">
        <f t="shared" si="19"/>
        <v>15435.6</v>
      </c>
      <c r="M194" s="9">
        <f t="shared" si="23"/>
        <v>186</v>
      </c>
      <c r="N194" s="56">
        <f t="shared" si="20"/>
        <v>0.012805779018223662</v>
      </c>
      <c r="O194" s="73">
        <f t="shared" si="21"/>
        <v>0.007183673469387752</v>
      </c>
      <c r="P194" s="73">
        <f t="shared" si="22"/>
        <v>0.005551020408163354</v>
      </c>
      <c r="Q194" s="73">
        <f t="shared" si="16"/>
        <v>0.012805779018223662</v>
      </c>
      <c r="R194" s="73">
        <f ca="1">IF(G194&lt;&gt;"",AVERAGE(OFFSET(Q194,-MIN(M194,$E$3),0):Q194),"")</f>
        <v>0.015289207953768551</v>
      </c>
      <c r="S194" s="56"/>
      <c r="T194" s="73">
        <f ca="1">IF(G194&lt;&gt;"",STDEVP(OFFSET(K194,-MIN(M194,$E$3),0):K194),"")</f>
        <v>0.008960915803993986</v>
      </c>
    </row>
    <row r="195" spans="1:20" ht="12.75">
      <c r="A195" s="9">
        <f t="shared" si="17"/>
        <v>188</v>
      </c>
      <c r="C195" s="3">
        <v>38803</v>
      </c>
      <c r="D195" s="4">
        <v>61.11</v>
      </c>
      <c r="E195" s="4">
        <v>61.47</v>
      </c>
      <c r="F195" s="4">
        <v>60.93</v>
      </c>
      <c r="G195" s="4">
        <v>61.29</v>
      </c>
      <c r="H195" s="5">
        <v>11839200</v>
      </c>
      <c r="I195" s="56">
        <v>60.98</v>
      </c>
      <c r="K195" s="23">
        <f t="shared" si="18"/>
        <v>0.0019717384160367057</v>
      </c>
      <c r="L195" s="34">
        <f t="shared" si="19"/>
        <v>11839.2</v>
      </c>
      <c r="M195" s="9">
        <f t="shared" si="23"/>
        <v>187</v>
      </c>
      <c r="N195" s="56">
        <f t="shared" si="20"/>
        <v>0.008862629246676468</v>
      </c>
      <c r="O195" s="73">
        <f t="shared" si="21"/>
        <v>0.004904364884747325</v>
      </c>
      <c r="P195" s="73">
        <f t="shared" si="22"/>
        <v>0.003923491907797949</v>
      </c>
      <c r="Q195" s="73">
        <f t="shared" si="16"/>
        <v>0.008862629246676468</v>
      </c>
      <c r="R195" s="73">
        <f ca="1">IF(G195&lt;&gt;"",AVERAGE(OFFSET(Q195,-MIN(M195,$E$3),0):Q195),"")</f>
        <v>0.014600993068934587</v>
      </c>
      <c r="S195" s="56"/>
      <c r="T195" s="73">
        <f ca="1">IF(G195&lt;&gt;"",STDEVP(OFFSET(K195,-MIN(M195,$E$3),0):K195),"")</f>
        <v>0.007791849848429582</v>
      </c>
    </row>
    <row r="196" spans="1:20" ht="12.75">
      <c r="A196" s="9">
        <f t="shared" si="17"/>
        <v>189</v>
      </c>
      <c r="C196" s="3">
        <v>38804</v>
      </c>
      <c r="D196" s="4">
        <v>61.45</v>
      </c>
      <c r="E196" s="4">
        <v>61.89</v>
      </c>
      <c r="F196" s="4">
        <v>60.86</v>
      </c>
      <c r="G196" s="4">
        <v>60.95</v>
      </c>
      <c r="H196" s="5">
        <v>20224900</v>
      </c>
      <c r="I196" s="56">
        <v>60.64</v>
      </c>
      <c r="K196" s="23">
        <f t="shared" si="18"/>
        <v>-0.005575598556903816</v>
      </c>
      <c r="L196" s="34">
        <f t="shared" si="19"/>
        <v>20224.9</v>
      </c>
      <c r="M196" s="9">
        <f t="shared" si="23"/>
        <v>188</v>
      </c>
      <c r="N196" s="56">
        <f t="shared" si="20"/>
        <v>0.016924088070982668</v>
      </c>
      <c r="O196" s="73">
        <f t="shared" si="21"/>
        <v>0.009789525208027339</v>
      </c>
      <c r="P196" s="73">
        <f t="shared" si="22"/>
        <v>0.007015826399086267</v>
      </c>
      <c r="Q196" s="73">
        <f t="shared" si="16"/>
        <v>0.016924088070982668</v>
      </c>
      <c r="R196" s="73">
        <f ca="1">IF(G196&lt;&gt;"",AVERAGE(OFFSET(Q196,-MIN(M196,$E$3),0):Q196),"")</f>
        <v>0.015090073008177551</v>
      </c>
      <c r="S196" s="56"/>
      <c r="T196" s="73">
        <f ca="1">IF(G196&lt;&gt;"",STDEVP(OFFSET(K196,-MIN(M196,$E$3),0):K196),"")</f>
        <v>0.00794246238311384</v>
      </c>
    </row>
    <row r="197" spans="1:20" ht="12.75">
      <c r="A197" s="9">
        <f t="shared" si="17"/>
        <v>190</v>
      </c>
      <c r="C197" s="3">
        <v>38805</v>
      </c>
      <c r="D197" s="4">
        <v>60.95</v>
      </c>
      <c r="E197" s="4">
        <v>61.5</v>
      </c>
      <c r="F197" s="4">
        <v>60.95</v>
      </c>
      <c r="G197" s="4">
        <v>61.28</v>
      </c>
      <c r="H197" s="5">
        <v>19115600</v>
      </c>
      <c r="I197" s="56">
        <v>60.97</v>
      </c>
      <c r="K197" s="23">
        <f t="shared" si="18"/>
        <v>0.005441952506596293</v>
      </c>
      <c r="L197" s="34">
        <f t="shared" si="19"/>
        <v>19115.6</v>
      </c>
      <c r="M197" s="9">
        <f t="shared" si="23"/>
        <v>189</v>
      </c>
      <c r="N197" s="56">
        <f t="shared" si="20"/>
        <v>0.009023789991796427</v>
      </c>
      <c r="O197" s="73">
        <f t="shared" si="21"/>
        <v>0.009023789991796427</v>
      </c>
      <c r="P197" s="73">
        <f t="shared" si="22"/>
        <v>0</v>
      </c>
      <c r="Q197" s="73">
        <f t="shared" si="16"/>
        <v>0.009023789991796427</v>
      </c>
      <c r="R197" s="73">
        <f ca="1">IF(G197&lt;&gt;"",AVERAGE(OFFSET(Q197,-MIN(M197,$E$3),0):Q197),"")</f>
        <v>0.014271540664435383</v>
      </c>
      <c r="S197" s="56"/>
      <c r="T197" s="73">
        <f ca="1">IF(G197&lt;&gt;"",STDEVP(OFFSET(K197,-MIN(M197,$E$3),0):K197),"")</f>
        <v>0.007945360640144467</v>
      </c>
    </row>
    <row r="198" spans="1:20" ht="12.75">
      <c r="A198" s="9">
        <f t="shared" si="17"/>
        <v>191</v>
      </c>
      <c r="C198" s="3">
        <v>38806</v>
      </c>
      <c r="D198" s="4">
        <v>61.25</v>
      </c>
      <c r="E198" s="4">
        <v>61.73</v>
      </c>
      <c r="F198" s="4">
        <v>61</v>
      </c>
      <c r="G198" s="4">
        <v>61.12</v>
      </c>
      <c r="H198" s="5">
        <v>15759800</v>
      </c>
      <c r="I198" s="56">
        <v>60.81</v>
      </c>
      <c r="K198" s="23">
        <f t="shared" si="18"/>
        <v>-0.00262424143021156</v>
      </c>
      <c r="L198" s="34">
        <f t="shared" si="19"/>
        <v>15759.8</v>
      </c>
      <c r="M198" s="9">
        <f t="shared" si="23"/>
        <v>190</v>
      </c>
      <c r="N198" s="56">
        <f t="shared" si="20"/>
        <v>0.011967213114754127</v>
      </c>
      <c r="O198" s="73">
        <f t="shared" si="21"/>
        <v>0.007343342036553402</v>
      </c>
      <c r="P198" s="73">
        <f t="shared" si="22"/>
        <v>0.004569190600522188</v>
      </c>
      <c r="Q198" s="73">
        <f t="shared" si="16"/>
        <v>0.011967213114754127</v>
      </c>
      <c r="R198" s="73">
        <f ca="1">IF(G198&lt;&gt;"",AVERAGE(OFFSET(Q198,-MIN(M198,$E$3),0):Q198),"")</f>
        <v>0.013766829104728092</v>
      </c>
      <c r="S198" s="56"/>
      <c r="T198" s="73">
        <f ca="1">IF(G198&lt;&gt;"",STDEVP(OFFSET(K198,-MIN(M198,$E$3),0):K198),"")</f>
        <v>0.007009949799324097</v>
      </c>
    </row>
    <row r="199" spans="1:20" ht="12.75">
      <c r="A199" s="9">
        <f t="shared" si="17"/>
        <v>192</v>
      </c>
      <c r="C199" s="3">
        <v>38807</v>
      </c>
      <c r="D199" s="4">
        <v>60.9</v>
      </c>
      <c r="E199" s="4">
        <v>61.18</v>
      </c>
      <c r="F199" s="4">
        <v>60.82</v>
      </c>
      <c r="G199" s="4">
        <v>60.86</v>
      </c>
      <c r="H199" s="5">
        <v>19309600</v>
      </c>
      <c r="I199" s="56">
        <v>60.56</v>
      </c>
      <c r="K199" s="23">
        <f t="shared" si="18"/>
        <v>-0.0041111659266568346</v>
      </c>
      <c r="L199" s="34">
        <f t="shared" si="19"/>
        <v>19309.6</v>
      </c>
      <c r="M199" s="9">
        <f t="shared" si="23"/>
        <v>191</v>
      </c>
      <c r="N199" s="56">
        <f t="shared" si="20"/>
        <v>0.005919105557382398</v>
      </c>
      <c r="O199" s="73">
        <f t="shared" si="21"/>
        <v>0.0009816753926701338</v>
      </c>
      <c r="P199" s="73">
        <f t="shared" si="22"/>
        <v>0.00490837696335078</v>
      </c>
      <c r="Q199" s="73">
        <f t="shared" si="16"/>
        <v>0.005919105557382398</v>
      </c>
      <c r="R199" s="73">
        <f ca="1">IF(G199&lt;&gt;"",AVERAGE(OFFSET(Q199,-MIN(M199,$E$3),0):Q199),"")</f>
        <v>0.013283042347682036</v>
      </c>
      <c r="S199" s="56"/>
      <c r="T199" s="73">
        <f ca="1">IF(G199&lt;&gt;"",STDEVP(OFFSET(K199,-MIN(M199,$E$3),0):K199),"")</f>
        <v>0.007175707075290249</v>
      </c>
    </row>
    <row r="200" spans="1:20" ht="12.75">
      <c r="A200" s="9">
        <f t="shared" si="17"/>
        <v>193</v>
      </c>
      <c r="C200" s="3">
        <v>38810</v>
      </c>
      <c r="D200" s="4">
        <v>61.36</v>
      </c>
      <c r="E200" s="4">
        <v>61.98</v>
      </c>
      <c r="F200" s="4">
        <v>60.87</v>
      </c>
      <c r="G200" s="4">
        <v>61.03</v>
      </c>
      <c r="H200" s="5">
        <v>16697300</v>
      </c>
      <c r="I200" s="56">
        <v>60.72</v>
      </c>
      <c r="K200" s="23">
        <f t="shared" si="18"/>
        <v>0.0026420079260236484</v>
      </c>
      <c r="L200" s="34">
        <f t="shared" si="19"/>
        <v>16697.3</v>
      </c>
      <c r="M200" s="9">
        <f t="shared" si="23"/>
        <v>192</v>
      </c>
      <c r="N200" s="56">
        <f t="shared" si="20"/>
        <v>0.018235584031542684</v>
      </c>
      <c r="O200" s="73">
        <f t="shared" si="21"/>
        <v>0.018402891883010142</v>
      </c>
      <c r="P200" s="73">
        <f t="shared" si="22"/>
        <v>0.00016431153466966997</v>
      </c>
      <c r="Q200" s="73">
        <f aca="true" t="shared" si="24" ref="Q200:Q263">IF(G200&lt;&gt;"",MAX(N200:P200),"")</f>
        <v>0.018402891883010142</v>
      </c>
      <c r="R200" s="73">
        <f ca="1">IF(G200&lt;&gt;"",AVERAGE(OFFSET(Q200,-MIN(M200,$E$3),0):Q200),"")</f>
        <v>0.013631226578431773</v>
      </c>
      <c r="S200" s="56"/>
      <c r="T200" s="73">
        <f ca="1">IF(G200&lt;&gt;"",STDEVP(OFFSET(K200,-MIN(M200,$E$3),0):K200),"")</f>
        <v>0.007005723466766304</v>
      </c>
    </row>
    <row r="201" spans="1:20" ht="12.75">
      <c r="A201" s="9">
        <f t="shared" si="17"/>
        <v>194</v>
      </c>
      <c r="C201" s="3">
        <v>38811</v>
      </c>
      <c r="D201" s="4">
        <v>60.65</v>
      </c>
      <c r="E201" s="4">
        <v>62.01</v>
      </c>
      <c r="F201" s="4">
        <v>60.43</v>
      </c>
      <c r="G201" s="4">
        <v>61.75</v>
      </c>
      <c r="H201" s="5">
        <v>14876800</v>
      </c>
      <c r="I201" s="56">
        <v>61.44</v>
      </c>
      <c r="K201" s="23">
        <f t="shared" si="18"/>
        <v>0.011857707509881354</v>
      </c>
      <c r="L201" s="34">
        <f t="shared" si="19"/>
        <v>14876.8</v>
      </c>
      <c r="M201" s="9">
        <f t="shared" si="23"/>
        <v>193</v>
      </c>
      <c r="N201" s="56">
        <f t="shared" si="20"/>
        <v>0.026145953996359328</v>
      </c>
      <c r="O201" s="73">
        <f t="shared" si="21"/>
        <v>0.01605767655251511</v>
      </c>
      <c r="P201" s="73">
        <f t="shared" si="22"/>
        <v>0.00983123054235624</v>
      </c>
      <c r="Q201" s="73">
        <f t="shared" si="24"/>
        <v>0.026145953996359328</v>
      </c>
      <c r="R201" s="73">
        <f ca="1">IF(G201&lt;&gt;"",AVERAGE(OFFSET(Q201,-MIN(M201,$E$3),0):Q201),"")</f>
        <v>0.013770431945797856</v>
      </c>
      <c r="S201" s="56"/>
      <c r="T201" s="73">
        <f ca="1">IF(G201&lt;&gt;"",STDEVP(OFFSET(K201,-MIN(M201,$E$3),0):K201),"")</f>
        <v>0.005821952332937735</v>
      </c>
    </row>
    <row r="202" spans="1:20" ht="12.75">
      <c r="A202" s="9">
        <f aca="true" t="shared" si="25" ref="A202:A265">1+A201</f>
        <v>195</v>
      </c>
      <c r="C202" s="3">
        <v>38812</v>
      </c>
      <c r="D202" s="4">
        <v>61.63</v>
      </c>
      <c r="E202" s="4">
        <v>62.18</v>
      </c>
      <c r="F202" s="4">
        <v>61.55</v>
      </c>
      <c r="G202" s="4">
        <v>62.16</v>
      </c>
      <c r="H202" s="5">
        <v>15788800</v>
      </c>
      <c r="I202" s="56">
        <v>61.85</v>
      </c>
      <c r="K202" s="23">
        <f aca="true" t="shared" si="26" ref="K202:K265">IF(G202&lt;&gt;"",I202/I201-1,"")</f>
        <v>0.006673177083333481</v>
      </c>
      <c r="L202" s="34">
        <f aca="true" t="shared" si="27" ref="L202:L265">IF(G202&lt;&gt;"",H202/1000,"")</f>
        <v>15788.8</v>
      </c>
      <c r="M202" s="9">
        <f t="shared" si="23"/>
        <v>194</v>
      </c>
      <c r="N202" s="56">
        <f aca="true" t="shared" si="28" ref="N202:N265">IF(G202&lt;&gt;"",IF($N$4=2,E202/F202-1,E202-F202),"")</f>
        <v>0.01023558082859477</v>
      </c>
      <c r="O202" s="73">
        <f aca="true" t="shared" si="29" ref="O202:O265">IF(G202&lt;&gt;"",IF($N$4=2,ABS(E202/G201-1),ABS(E202-G201)),"")</f>
        <v>0.006963562753036445</v>
      </c>
      <c r="P202" s="73">
        <f aca="true" t="shared" si="30" ref="P202:P265">IF(G202&lt;&gt;"",IF($N$4=2,ABS(F202/G201-1),ABS(F202-G201)),"")</f>
        <v>0.0032388663967611864</v>
      </c>
      <c r="Q202" s="73">
        <f t="shared" si="24"/>
        <v>0.01023558082859477</v>
      </c>
      <c r="R202" s="73">
        <f ca="1">IF(G202&lt;&gt;"",AVERAGE(OFFSET(Q202,-MIN(M202,$E$3),0):Q202),"")</f>
        <v>0.013580983662241497</v>
      </c>
      <c r="S202" s="56"/>
      <c r="T202" s="73">
        <f ca="1">IF(G202&lt;&gt;"",STDEVP(OFFSET(K202,-MIN(M202,$E$3),0):K202),"")</f>
        <v>0.0059683089660111195</v>
      </c>
    </row>
    <row r="203" spans="1:20" ht="12.75">
      <c r="A203" s="9">
        <f t="shared" si="25"/>
        <v>196</v>
      </c>
      <c r="C203" s="3">
        <v>38813</v>
      </c>
      <c r="D203" s="4">
        <v>61.6</v>
      </c>
      <c r="E203" s="4">
        <v>62.7</v>
      </c>
      <c r="F203" s="4">
        <v>61.6</v>
      </c>
      <c r="G203" s="4">
        <v>62.09</v>
      </c>
      <c r="H203" s="5">
        <v>15409100</v>
      </c>
      <c r="I203" s="56">
        <v>61.78</v>
      </c>
      <c r="K203" s="23">
        <f t="shared" si="26"/>
        <v>-0.001131770412287847</v>
      </c>
      <c r="L203" s="34">
        <f t="shared" si="27"/>
        <v>15409.1</v>
      </c>
      <c r="M203" s="9">
        <f aca="true" t="shared" si="31" ref="M203:M266">1+M202</f>
        <v>195</v>
      </c>
      <c r="N203" s="56">
        <f t="shared" si="28"/>
        <v>0.017857142857142794</v>
      </c>
      <c r="O203" s="73">
        <f t="shared" si="29"/>
        <v>0.008687258687258836</v>
      </c>
      <c r="P203" s="73">
        <f t="shared" si="30"/>
        <v>0.009009009009008917</v>
      </c>
      <c r="Q203" s="73">
        <f t="shared" si="24"/>
        <v>0.017857142857142794</v>
      </c>
      <c r="R203" s="73">
        <f ca="1">IF(G203&lt;&gt;"",AVERAGE(OFFSET(Q203,-MIN(M203,$E$3),0):Q203),"")</f>
        <v>0.013599178286023623</v>
      </c>
      <c r="S203" s="56"/>
      <c r="T203" s="73">
        <f ca="1">IF(G203&lt;&gt;"",STDEVP(OFFSET(K203,-MIN(M203,$E$3),0):K203),"")</f>
        <v>0.005484995434842768</v>
      </c>
    </row>
    <row r="204" spans="1:20" ht="12.75">
      <c r="A204" s="9">
        <f t="shared" si="25"/>
        <v>197</v>
      </c>
      <c r="C204" s="3">
        <v>38814</v>
      </c>
      <c r="D204" s="4">
        <v>61.77</v>
      </c>
      <c r="E204" s="4">
        <v>62.59</v>
      </c>
      <c r="F204" s="4">
        <v>61.23</v>
      </c>
      <c r="G204" s="4">
        <v>61.33</v>
      </c>
      <c r="H204" s="5">
        <v>16137600</v>
      </c>
      <c r="I204" s="56">
        <v>61.02</v>
      </c>
      <c r="K204" s="23">
        <f t="shared" si="26"/>
        <v>-0.012301715765619892</v>
      </c>
      <c r="L204" s="34">
        <f t="shared" si="27"/>
        <v>16137.6</v>
      </c>
      <c r="M204" s="9">
        <f t="shared" si="31"/>
        <v>196</v>
      </c>
      <c r="N204" s="56">
        <f t="shared" si="28"/>
        <v>0.02221133431324529</v>
      </c>
      <c r="O204" s="73">
        <f t="shared" si="29"/>
        <v>0.008052826542116254</v>
      </c>
      <c r="P204" s="73">
        <f t="shared" si="30"/>
        <v>0.013850861652440094</v>
      </c>
      <c r="Q204" s="73">
        <f t="shared" si="24"/>
        <v>0.02221133431324529</v>
      </c>
      <c r="R204" s="73">
        <f ca="1">IF(G204&lt;&gt;"",AVERAGE(OFFSET(Q204,-MIN(M204,$E$3),0):Q204),"")</f>
        <v>0.014194542859193904</v>
      </c>
      <c r="S204" s="56"/>
      <c r="T204" s="73">
        <f ca="1">IF(G204&lt;&gt;"",STDEVP(OFFSET(K204,-MIN(M204,$E$3),0):K204),"")</f>
        <v>0.005843968252659858</v>
      </c>
    </row>
    <row r="205" spans="1:20" ht="12.75">
      <c r="A205" s="9">
        <f t="shared" si="25"/>
        <v>198</v>
      </c>
      <c r="C205" s="3">
        <v>38817</v>
      </c>
      <c r="D205" s="4">
        <v>61.9</v>
      </c>
      <c r="E205" s="4">
        <v>62.1</v>
      </c>
      <c r="F205" s="4">
        <v>61.5</v>
      </c>
      <c r="G205" s="4">
        <v>61.94</v>
      </c>
      <c r="H205" s="5">
        <v>12956600</v>
      </c>
      <c r="I205" s="56">
        <v>61.63</v>
      </c>
      <c r="K205" s="23">
        <f t="shared" si="26"/>
        <v>0.00999672238610283</v>
      </c>
      <c r="L205" s="34">
        <f t="shared" si="27"/>
        <v>12956.6</v>
      </c>
      <c r="M205" s="9">
        <f t="shared" si="31"/>
        <v>197</v>
      </c>
      <c r="N205" s="56">
        <f t="shared" si="28"/>
        <v>0.009756097560975618</v>
      </c>
      <c r="O205" s="73">
        <f t="shared" si="29"/>
        <v>0.012555030164682845</v>
      </c>
      <c r="P205" s="73">
        <f t="shared" si="30"/>
        <v>0.0027718897766182415</v>
      </c>
      <c r="Q205" s="73">
        <f t="shared" si="24"/>
        <v>0.012555030164682845</v>
      </c>
      <c r="R205" s="73">
        <f ca="1">IF(G205&lt;&gt;"",AVERAGE(OFFSET(Q205,-MIN(M205,$E$3),0):Q205),"")</f>
        <v>0.013904410774366363</v>
      </c>
      <c r="S205" s="56"/>
      <c r="T205" s="73">
        <f ca="1">IF(G205&lt;&gt;"",STDEVP(OFFSET(K205,-MIN(M205,$E$3),0):K205),"")</f>
        <v>0.006027383089080494</v>
      </c>
    </row>
    <row r="206" spans="1:20" ht="12.75">
      <c r="A206" s="9">
        <f t="shared" si="25"/>
        <v>199</v>
      </c>
      <c r="C206" s="3">
        <v>38818</v>
      </c>
      <c r="D206" s="4">
        <v>62.2</v>
      </c>
      <c r="E206" s="4">
        <v>62.73</v>
      </c>
      <c r="F206" s="4">
        <v>61.8</v>
      </c>
      <c r="G206" s="4">
        <v>62</v>
      </c>
      <c r="H206" s="5">
        <v>14726500</v>
      </c>
      <c r="I206" s="56">
        <v>61.69</v>
      </c>
      <c r="K206" s="23">
        <f t="shared" si="26"/>
        <v>0.0009735518416353894</v>
      </c>
      <c r="L206" s="34">
        <f t="shared" si="27"/>
        <v>14726.5</v>
      </c>
      <c r="M206" s="9">
        <f t="shared" si="31"/>
        <v>198</v>
      </c>
      <c r="N206" s="56">
        <f t="shared" si="28"/>
        <v>0.015048543689320404</v>
      </c>
      <c r="O206" s="73">
        <f t="shared" si="29"/>
        <v>0.012754278333871438</v>
      </c>
      <c r="P206" s="73">
        <f t="shared" si="30"/>
        <v>0.0022602518566354757</v>
      </c>
      <c r="Q206" s="73">
        <f t="shared" si="24"/>
        <v>0.015048543689320404</v>
      </c>
      <c r="R206" s="73">
        <f ca="1">IF(G206&lt;&gt;"",AVERAGE(OFFSET(Q206,-MIN(M206,$E$3),0):Q206),"")</f>
        <v>0.013957947942412608</v>
      </c>
      <c r="S206" s="56"/>
      <c r="T206" s="73">
        <f ca="1">IF(G206&lt;&gt;"",STDEVP(OFFSET(K206,-MIN(M206,$E$3),0):K206),"")</f>
        <v>0.006027478878890851</v>
      </c>
    </row>
    <row r="207" spans="1:20" ht="12.75">
      <c r="A207" s="9">
        <f t="shared" si="25"/>
        <v>200</v>
      </c>
      <c r="C207" s="3">
        <v>38819</v>
      </c>
      <c r="D207" s="4">
        <v>62.05</v>
      </c>
      <c r="E207" s="4">
        <v>62.26</v>
      </c>
      <c r="F207" s="4">
        <v>61.2</v>
      </c>
      <c r="G207" s="4">
        <v>61.46</v>
      </c>
      <c r="H207" s="5">
        <v>14117900</v>
      </c>
      <c r="I207" s="56">
        <v>61.15</v>
      </c>
      <c r="K207" s="23">
        <f t="shared" si="26"/>
        <v>-0.008753444642567665</v>
      </c>
      <c r="L207" s="34">
        <f t="shared" si="27"/>
        <v>14117.9</v>
      </c>
      <c r="M207" s="9">
        <f t="shared" si="31"/>
        <v>199</v>
      </c>
      <c r="N207" s="56">
        <f t="shared" si="28"/>
        <v>0.017320261437908435</v>
      </c>
      <c r="O207" s="73">
        <f t="shared" si="29"/>
        <v>0.004193548387096735</v>
      </c>
      <c r="P207" s="73">
        <f t="shared" si="30"/>
        <v>0.012903225806451535</v>
      </c>
      <c r="Q207" s="73">
        <f t="shared" si="24"/>
        <v>0.017320261437908435</v>
      </c>
      <c r="R207" s="73">
        <f ca="1">IF(G207&lt;&gt;"",AVERAGE(OFFSET(Q207,-MIN(M207,$E$3),0):Q207),"")</f>
        <v>0.014155852097659506</v>
      </c>
      <c r="S207" s="56"/>
      <c r="T207" s="73">
        <f ca="1">IF(G207&lt;&gt;"",STDEVP(OFFSET(K207,-MIN(M207,$E$3),0):K207),"")</f>
        <v>0.006428454719332812</v>
      </c>
    </row>
    <row r="208" spans="1:20" ht="12.75">
      <c r="A208" s="9">
        <f t="shared" si="25"/>
        <v>201</v>
      </c>
      <c r="C208" s="3">
        <v>38820</v>
      </c>
      <c r="D208" s="4">
        <v>61.29</v>
      </c>
      <c r="E208" s="4">
        <v>61.78</v>
      </c>
      <c r="F208" s="4">
        <v>61</v>
      </c>
      <c r="G208" s="4">
        <v>61.56</v>
      </c>
      <c r="H208" s="5">
        <v>11561100</v>
      </c>
      <c r="I208" s="56">
        <v>61.25</v>
      </c>
      <c r="K208" s="23">
        <f t="shared" si="26"/>
        <v>0.0016353229762877675</v>
      </c>
      <c r="L208" s="34">
        <f t="shared" si="27"/>
        <v>11561.1</v>
      </c>
      <c r="M208" s="9">
        <f t="shared" si="31"/>
        <v>200</v>
      </c>
      <c r="N208" s="56">
        <f t="shared" si="28"/>
        <v>0.012786885245901658</v>
      </c>
      <c r="O208" s="73">
        <f t="shared" si="29"/>
        <v>0.00520663846404168</v>
      </c>
      <c r="P208" s="73">
        <f t="shared" si="30"/>
        <v>0.007484542792059901</v>
      </c>
      <c r="Q208" s="73">
        <f t="shared" si="24"/>
        <v>0.012786885245901658</v>
      </c>
      <c r="R208" s="73">
        <f ca="1">IF(G208&lt;&gt;"",AVERAGE(OFFSET(Q208,-MIN(M208,$E$3),0):Q208),"")</f>
        <v>0.014537748627732095</v>
      </c>
      <c r="S208" s="56"/>
      <c r="T208" s="73">
        <f ca="1">IF(G208&lt;&gt;"",STDEVP(OFFSET(K208,-MIN(M208,$E$3),0):K208),"")</f>
        <v>0.006393121687095673</v>
      </c>
    </row>
    <row r="209" spans="1:20" ht="12.75">
      <c r="A209" s="9">
        <f t="shared" si="25"/>
        <v>202</v>
      </c>
      <c r="C209" s="3">
        <v>38824</v>
      </c>
      <c r="D209" s="4">
        <v>61.94</v>
      </c>
      <c r="E209" s="4">
        <v>62.19</v>
      </c>
      <c r="F209" s="4">
        <v>61.61</v>
      </c>
      <c r="G209" s="4">
        <v>62.05</v>
      </c>
      <c r="H209" s="5">
        <v>11568200</v>
      </c>
      <c r="I209" s="56">
        <v>61.74</v>
      </c>
      <c r="K209" s="23">
        <f t="shared" si="26"/>
        <v>0.008000000000000007</v>
      </c>
      <c r="L209" s="34">
        <f t="shared" si="27"/>
        <v>11568.2</v>
      </c>
      <c r="M209" s="9">
        <f t="shared" si="31"/>
        <v>201</v>
      </c>
      <c r="N209" s="56">
        <f t="shared" si="28"/>
        <v>0.009414056159714246</v>
      </c>
      <c r="O209" s="73">
        <f t="shared" si="29"/>
        <v>0.010233918128654818</v>
      </c>
      <c r="P209" s="73">
        <f t="shared" si="30"/>
        <v>0.0008122157244963013</v>
      </c>
      <c r="Q209" s="73">
        <f t="shared" si="24"/>
        <v>0.010233918128654818</v>
      </c>
      <c r="R209" s="73">
        <f ca="1">IF(G209&lt;&gt;"",AVERAGE(OFFSET(Q209,-MIN(M209,$E$3),0):Q209),"")</f>
        <v>0.014366291235094171</v>
      </c>
      <c r="S209" s="56"/>
      <c r="T209" s="73">
        <f ca="1">IF(G209&lt;&gt;"",STDEVP(OFFSET(K209,-MIN(M209,$E$3),0):K209),"")</f>
        <v>0.006647769969542189</v>
      </c>
    </row>
    <row r="210" spans="1:20" ht="12.75">
      <c r="A210" s="9">
        <f t="shared" si="25"/>
        <v>203</v>
      </c>
      <c r="C210" s="3">
        <v>38825</v>
      </c>
      <c r="D210" s="4">
        <v>62.49</v>
      </c>
      <c r="E210" s="4">
        <v>63.8</v>
      </c>
      <c r="F210" s="4">
        <v>62.45</v>
      </c>
      <c r="G210" s="4">
        <v>63.54</v>
      </c>
      <c r="H210" s="5">
        <v>22318000</v>
      </c>
      <c r="I210" s="56">
        <v>63.22</v>
      </c>
      <c r="K210" s="23">
        <f t="shared" si="26"/>
        <v>0.023971493359248308</v>
      </c>
      <c r="L210" s="34">
        <f t="shared" si="27"/>
        <v>22318</v>
      </c>
      <c r="M210" s="9">
        <f t="shared" si="31"/>
        <v>202</v>
      </c>
      <c r="N210" s="56">
        <f t="shared" si="28"/>
        <v>0.021617293835068052</v>
      </c>
      <c r="O210" s="73">
        <f t="shared" si="29"/>
        <v>0.028203062046736393</v>
      </c>
      <c r="P210" s="73">
        <f t="shared" si="30"/>
        <v>0.006446414182111226</v>
      </c>
      <c r="Q210" s="73">
        <f t="shared" si="24"/>
        <v>0.028203062046736393</v>
      </c>
      <c r="R210" s="73">
        <f ca="1">IF(G210&lt;&gt;"",AVERAGE(OFFSET(Q210,-MIN(M210,$E$3),0):Q210),"")</f>
        <v>0.015655653421764833</v>
      </c>
      <c r="S210" s="56"/>
      <c r="T210" s="73">
        <f ca="1">IF(G210&lt;&gt;"",STDEVP(OFFSET(K210,-MIN(M210,$E$3),0):K210),"")</f>
        <v>0.008787372917324978</v>
      </c>
    </row>
    <row r="211" spans="1:20" ht="12.75">
      <c r="A211" s="9">
        <f t="shared" si="25"/>
        <v>204</v>
      </c>
      <c r="C211" s="3">
        <v>38826</v>
      </c>
      <c r="D211" s="4">
        <v>63.1</v>
      </c>
      <c r="E211" s="4">
        <v>64.48</v>
      </c>
      <c r="F211" s="4">
        <v>62.93</v>
      </c>
      <c r="G211" s="4">
        <v>64.3</v>
      </c>
      <c r="H211" s="5">
        <v>20922200</v>
      </c>
      <c r="I211" s="56">
        <v>63.98</v>
      </c>
      <c r="K211" s="23">
        <f t="shared" si="26"/>
        <v>0.01202151217968983</v>
      </c>
      <c r="L211" s="34">
        <f t="shared" si="27"/>
        <v>20922.2</v>
      </c>
      <c r="M211" s="9">
        <f t="shared" si="31"/>
        <v>203</v>
      </c>
      <c r="N211" s="56">
        <f t="shared" si="28"/>
        <v>0.024630541871921263</v>
      </c>
      <c r="O211" s="73">
        <f t="shared" si="29"/>
        <v>0.014793830657853446</v>
      </c>
      <c r="P211" s="73">
        <f t="shared" si="30"/>
        <v>0.009600251809883553</v>
      </c>
      <c r="Q211" s="73">
        <f t="shared" si="24"/>
        <v>0.024630541871921263</v>
      </c>
      <c r="R211" s="73">
        <f ca="1">IF(G211&lt;&gt;"",AVERAGE(OFFSET(Q211,-MIN(M211,$E$3),0):Q211),"")</f>
        <v>0.016169417008494072</v>
      </c>
      <c r="S211" s="56"/>
      <c r="T211" s="73">
        <f ca="1">IF(G211&lt;&gt;"",STDEVP(OFFSET(K211,-MIN(M211,$E$3),0):K211),"")</f>
        <v>0.008812717940164062</v>
      </c>
    </row>
    <row r="212" spans="1:20" ht="12.75">
      <c r="A212" s="9">
        <f t="shared" si="25"/>
        <v>205</v>
      </c>
      <c r="C212" s="3">
        <v>38827</v>
      </c>
      <c r="D212" s="4">
        <v>64</v>
      </c>
      <c r="E212" s="4">
        <v>64.78</v>
      </c>
      <c r="F212" s="4">
        <v>63.33</v>
      </c>
      <c r="G212" s="4">
        <v>63.92</v>
      </c>
      <c r="H212" s="5">
        <v>23154900</v>
      </c>
      <c r="I212" s="56">
        <v>63.6</v>
      </c>
      <c r="K212" s="23">
        <f t="shared" si="26"/>
        <v>-0.005939356048765165</v>
      </c>
      <c r="L212" s="34">
        <f t="shared" si="27"/>
        <v>23154.9</v>
      </c>
      <c r="M212" s="9">
        <f t="shared" si="31"/>
        <v>204</v>
      </c>
      <c r="N212" s="56">
        <f t="shared" si="28"/>
        <v>0.02289594189167854</v>
      </c>
      <c r="O212" s="73">
        <f t="shared" si="29"/>
        <v>0.007465007776049859</v>
      </c>
      <c r="P212" s="73">
        <f t="shared" si="30"/>
        <v>0.015085536547433942</v>
      </c>
      <c r="Q212" s="73">
        <f t="shared" si="24"/>
        <v>0.02289594189167854</v>
      </c>
      <c r="R212" s="73">
        <f ca="1">IF(G212&lt;&gt;"",AVERAGE(OFFSET(Q212,-MIN(M212,$E$3),0):Q212),"")</f>
        <v>0.017094227135152882</v>
      </c>
      <c r="S212" s="56"/>
      <c r="T212" s="73">
        <f ca="1">IF(G212&lt;&gt;"",STDEVP(OFFSET(K212,-MIN(M212,$E$3),0):K212),"")</f>
        <v>0.00910813788493289</v>
      </c>
    </row>
    <row r="213" spans="1:20" ht="12.75">
      <c r="A213" s="9">
        <f t="shared" si="25"/>
        <v>206</v>
      </c>
      <c r="C213" s="3">
        <v>38828</v>
      </c>
      <c r="D213" s="4">
        <v>64.2</v>
      </c>
      <c r="E213" s="4">
        <v>65</v>
      </c>
      <c r="F213" s="4">
        <v>64.1</v>
      </c>
      <c r="G213" s="4">
        <v>65</v>
      </c>
      <c r="H213" s="5">
        <v>21759600</v>
      </c>
      <c r="I213" s="56">
        <v>64.67</v>
      </c>
      <c r="K213" s="23">
        <f t="shared" si="26"/>
        <v>0.016823899371069206</v>
      </c>
      <c r="L213" s="34">
        <f t="shared" si="27"/>
        <v>21759.6</v>
      </c>
      <c r="M213" s="9">
        <f t="shared" si="31"/>
        <v>205</v>
      </c>
      <c r="N213" s="56">
        <f t="shared" si="28"/>
        <v>0.014040561622465031</v>
      </c>
      <c r="O213" s="73">
        <f t="shared" si="29"/>
        <v>0.0168961201501876</v>
      </c>
      <c r="P213" s="73">
        <f t="shared" si="30"/>
        <v>0.0028160200250311185</v>
      </c>
      <c r="Q213" s="73">
        <f t="shared" si="24"/>
        <v>0.0168961201501876</v>
      </c>
      <c r="R213" s="73">
        <f ca="1">IF(G213&lt;&gt;"",AVERAGE(OFFSET(Q213,-MIN(M213,$E$3),0):Q213),"")</f>
        <v>0.017422820937515113</v>
      </c>
      <c r="S213" s="56"/>
      <c r="T213" s="73">
        <f ca="1">IF(G213&lt;&gt;"",STDEVP(OFFSET(K213,-MIN(M213,$E$3),0):K213),"")</f>
        <v>0.0096057116940761</v>
      </c>
    </row>
    <row r="214" spans="1:20" ht="12.75">
      <c r="A214" s="9">
        <f t="shared" si="25"/>
        <v>207</v>
      </c>
      <c r="C214" s="3">
        <v>38831</v>
      </c>
      <c r="D214" s="4">
        <v>64.76</v>
      </c>
      <c r="E214" s="4">
        <v>64.87</v>
      </c>
      <c r="F214" s="4">
        <v>64.24</v>
      </c>
      <c r="G214" s="4">
        <v>64.41</v>
      </c>
      <c r="H214" s="5">
        <v>16362500</v>
      </c>
      <c r="I214" s="56">
        <v>64.09</v>
      </c>
      <c r="K214" s="23">
        <f t="shared" si="26"/>
        <v>-0.008968609865470878</v>
      </c>
      <c r="L214" s="34">
        <f t="shared" si="27"/>
        <v>16362.5</v>
      </c>
      <c r="M214" s="9">
        <f t="shared" si="31"/>
        <v>206</v>
      </c>
      <c r="N214" s="56">
        <f t="shared" si="28"/>
        <v>0.009806973848069944</v>
      </c>
      <c r="O214" s="73">
        <f t="shared" si="29"/>
        <v>0.0019999999999998908</v>
      </c>
      <c r="P214" s="73">
        <f t="shared" si="30"/>
        <v>0.01169230769230778</v>
      </c>
      <c r="Q214" s="73">
        <f t="shared" si="24"/>
        <v>0.01169230769230778</v>
      </c>
      <c r="R214" s="73">
        <f ca="1">IF(G214&lt;&gt;"",AVERAGE(OFFSET(Q214,-MIN(M214,$E$3),0):Q214),"")</f>
        <v>0.01780770107984347</v>
      </c>
      <c r="S214" s="56"/>
      <c r="T214" s="73">
        <f ca="1">IF(G214&lt;&gt;"",STDEVP(OFFSET(K214,-MIN(M214,$E$3),0):K214),"")</f>
        <v>0.009954541492858335</v>
      </c>
    </row>
    <row r="215" spans="1:20" ht="12.75">
      <c r="A215" s="9">
        <f t="shared" si="25"/>
        <v>208</v>
      </c>
      <c r="C215" s="3">
        <v>38832</v>
      </c>
      <c r="D215" s="4">
        <v>64.85</v>
      </c>
      <c r="E215" s="4">
        <v>64.98</v>
      </c>
      <c r="F215" s="4">
        <v>63.13</v>
      </c>
      <c r="G215" s="4">
        <v>63.95</v>
      </c>
      <c r="H215" s="5">
        <v>21780700</v>
      </c>
      <c r="I215" s="56">
        <v>63.63</v>
      </c>
      <c r="K215" s="23">
        <f t="shared" si="26"/>
        <v>-0.0071774067717272905</v>
      </c>
      <c r="L215" s="34">
        <f t="shared" si="27"/>
        <v>21780.7</v>
      </c>
      <c r="M215" s="9">
        <f t="shared" si="31"/>
        <v>207</v>
      </c>
      <c r="N215" s="56">
        <f t="shared" si="28"/>
        <v>0.029304609535878434</v>
      </c>
      <c r="O215" s="73">
        <f t="shared" si="29"/>
        <v>0.008849557522123908</v>
      </c>
      <c r="P215" s="73">
        <f t="shared" si="30"/>
        <v>0.019872690575997387</v>
      </c>
      <c r="Q215" s="73">
        <f t="shared" si="24"/>
        <v>0.029304609535878434</v>
      </c>
      <c r="R215" s="73">
        <f ca="1">IF(G215&lt;&gt;"",AVERAGE(OFFSET(Q215,-MIN(M215,$E$3),0):Q215),"")</f>
        <v>0.018534482256701356</v>
      </c>
      <c r="S215" s="56"/>
      <c r="T215" s="73">
        <f ca="1">IF(G215&lt;&gt;"",STDEVP(OFFSET(K215,-MIN(M215,$E$3),0):K215),"")</f>
        <v>0.010327255776094727</v>
      </c>
    </row>
    <row r="216" spans="1:20" ht="12.75">
      <c r="A216" s="9">
        <f t="shared" si="25"/>
        <v>209</v>
      </c>
      <c r="C216" s="3">
        <v>38833</v>
      </c>
      <c r="D216" s="4">
        <v>63.98</v>
      </c>
      <c r="E216" s="4">
        <v>64.8</v>
      </c>
      <c r="F216" s="4">
        <v>63.01</v>
      </c>
      <c r="G216" s="4">
        <v>63.1</v>
      </c>
      <c r="H216" s="5">
        <v>23214800</v>
      </c>
      <c r="I216" s="56">
        <v>62.78</v>
      </c>
      <c r="K216" s="23">
        <f t="shared" si="26"/>
        <v>-0.013358478705013388</v>
      </c>
      <c r="L216" s="34">
        <f t="shared" si="27"/>
        <v>23214.8</v>
      </c>
      <c r="M216" s="9">
        <f t="shared" si="31"/>
        <v>208</v>
      </c>
      <c r="N216" s="56">
        <f t="shared" si="28"/>
        <v>0.028408189176321264</v>
      </c>
      <c r="O216" s="73">
        <f t="shared" si="29"/>
        <v>0.013291634089132032</v>
      </c>
      <c r="P216" s="73">
        <f t="shared" si="30"/>
        <v>0.014698983580922698</v>
      </c>
      <c r="Q216" s="73">
        <f t="shared" si="24"/>
        <v>0.028408189176321264</v>
      </c>
      <c r="R216" s="73">
        <f ca="1">IF(G216&lt;&gt;"",AVERAGE(OFFSET(Q216,-MIN(M216,$E$3),0):Q216),"")</f>
        <v>0.018685297935365486</v>
      </c>
      <c r="S216" s="56"/>
      <c r="T216" s="73">
        <f ca="1">IF(G216&lt;&gt;"",STDEVP(OFFSET(K216,-MIN(M216,$E$3),0):K216),"")</f>
        <v>0.010818341967243341</v>
      </c>
    </row>
    <row r="217" spans="1:20" ht="12.75">
      <c r="A217" s="9">
        <f t="shared" si="25"/>
        <v>210</v>
      </c>
      <c r="C217" s="3">
        <v>38834</v>
      </c>
      <c r="D217" s="4">
        <v>61.5</v>
      </c>
      <c r="E217" s="4">
        <v>63.4</v>
      </c>
      <c r="F217" s="4">
        <v>61</v>
      </c>
      <c r="G217" s="4">
        <v>62.42</v>
      </c>
      <c r="H217" s="5">
        <v>27314900</v>
      </c>
      <c r="I217" s="56">
        <v>62.11</v>
      </c>
      <c r="K217" s="23">
        <f t="shared" si="26"/>
        <v>-0.010672188595094001</v>
      </c>
      <c r="L217" s="34">
        <f t="shared" si="27"/>
        <v>27314.9</v>
      </c>
      <c r="M217" s="9">
        <f t="shared" si="31"/>
        <v>209</v>
      </c>
      <c r="N217" s="56">
        <f t="shared" si="28"/>
        <v>0.03934426229508192</v>
      </c>
      <c r="O217" s="73">
        <f t="shared" si="29"/>
        <v>0.004754358161648042</v>
      </c>
      <c r="P217" s="73">
        <f t="shared" si="30"/>
        <v>0.033280507131537296</v>
      </c>
      <c r="Q217" s="73">
        <f t="shared" si="24"/>
        <v>0.03934426229508192</v>
      </c>
      <c r="R217" s="73">
        <f ca="1">IF(G217&lt;&gt;"",AVERAGE(OFFSET(Q217,-MIN(M217,$E$3),0):Q217),"")</f>
        <v>0.020625876699797964</v>
      </c>
      <c r="S217" s="56"/>
      <c r="T217" s="73">
        <f ca="1">IF(G217&lt;&gt;"",STDEVP(OFFSET(K217,-MIN(M217,$E$3),0):K217),"")</f>
        <v>0.011125974495783278</v>
      </c>
    </row>
    <row r="218" spans="1:20" ht="12.75">
      <c r="A218" s="9">
        <f t="shared" si="25"/>
        <v>211</v>
      </c>
      <c r="C218" s="3">
        <v>38835</v>
      </c>
      <c r="D218" s="4">
        <v>62.57</v>
      </c>
      <c r="E218" s="4">
        <v>63.5</v>
      </c>
      <c r="F218" s="4">
        <v>62.52</v>
      </c>
      <c r="G218" s="4">
        <v>63.08</v>
      </c>
      <c r="H218" s="5">
        <v>20652600</v>
      </c>
      <c r="I218" s="56">
        <v>62.76</v>
      </c>
      <c r="K218" s="23">
        <f t="shared" si="26"/>
        <v>0.01046530349380137</v>
      </c>
      <c r="L218" s="34">
        <f t="shared" si="27"/>
        <v>20652.6</v>
      </c>
      <c r="M218" s="9">
        <f t="shared" si="31"/>
        <v>210</v>
      </c>
      <c r="N218" s="56">
        <f t="shared" si="28"/>
        <v>0.015674984005118242</v>
      </c>
      <c r="O218" s="73">
        <f t="shared" si="29"/>
        <v>0.017302146747837144</v>
      </c>
      <c r="P218" s="73">
        <f t="shared" si="30"/>
        <v>0.001602050624799789</v>
      </c>
      <c r="Q218" s="73">
        <f t="shared" si="24"/>
        <v>0.017302146747837144</v>
      </c>
      <c r="R218" s="73">
        <f ca="1">IF(G218&lt;&gt;"",AVERAGE(OFFSET(Q218,-MIN(M218,$E$3),0):Q218),"")</f>
        <v>0.020588876959177587</v>
      </c>
      <c r="S218" s="56"/>
      <c r="T218" s="73">
        <f ca="1">IF(G218&lt;&gt;"",STDEVP(OFFSET(K218,-MIN(M218,$E$3),0):K218),"")</f>
        <v>0.011396399862996672</v>
      </c>
    </row>
    <row r="219" spans="1:20" ht="12.75">
      <c r="A219" s="9">
        <f t="shared" si="25"/>
        <v>212</v>
      </c>
      <c r="C219" s="3">
        <v>38838</v>
      </c>
      <c r="D219" s="4">
        <v>63.4</v>
      </c>
      <c r="E219" s="4">
        <v>64.33</v>
      </c>
      <c r="F219" s="4">
        <v>63.32</v>
      </c>
      <c r="G219" s="4">
        <v>63.42</v>
      </c>
      <c r="H219" s="5">
        <v>19771500</v>
      </c>
      <c r="I219" s="56">
        <v>63.1</v>
      </c>
      <c r="K219" s="23">
        <f t="shared" si="26"/>
        <v>0.005417463352453744</v>
      </c>
      <c r="L219" s="34">
        <f t="shared" si="27"/>
        <v>19771.5</v>
      </c>
      <c r="M219" s="9">
        <f t="shared" si="31"/>
        <v>211</v>
      </c>
      <c r="N219" s="56">
        <f t="shared" si="28"/>
        <v>0.015950726468730192</v>
      </c>
      <c r="O219" s="73">
        <f t="shared" si="29"/>
        <v>0.019816106531388655</v>
      </c>
      <c r="P219" s="73">
        <f t="shared" si="30"/>
        <v>0.0038046924540267035</v>
      </c>
      <c r="Q219" s="73">
        <f t="shared" si="24"/>
        <v>0.019816106531388655</v>
      </c>
      <c r="R219" s="73">
        <f ca="1">IF(G219&lt;&gt;"",AVERAGE(OFFSET(Q219,-MIN(M219,$E$3),0):Q219),"")</f>
        <v>0.02042919510705381</v>
      </c>
      <c r="S219" s="56"/>
      <c r="T219" s="73">
        <f ca="1">IF(G219&lt;&gt;"",STDEVP(OFFSET(K219,-MIN(M219,$E$3),0):K219),"")</f>
        <v>0.010849763200013315</v>
      </c>
    </row>
    <row r="220" spans="1:20" ht="12.75">
      <c r="A220" s="9">
        <f t="shared" si="25"/>
        <v>213</v>
      </c>
      <c r="C220" s="3">
        <v>38839</v>
      </c>
      <c r="D220" s="4">
        <v>63.82</v>
      </c>
      <c r="E220" s="4">
        <v>64.77</v>
      </c>
      <c r="F220" s="4">
        <v>63.82</v>
      </c>
      <c r="G220" s="4">
        <v>64.67</v>
      </c>
      <c r="H220" s="5">
        <v>18963700</v>
      </c>
      <c r="I220" s="56">
        <v>64.35</v>
      </c>
      <c r="K220" s="23">
        <f t="shared" si="26"/>
        <v>0.019809825673533954</v>
      </c>
      <c r="L220" s="34">
        <f t="shared" si="27"/>
        <v>18963.7</v>
      </c>
      <c r="M220" s="9">
        <f t="shared" si="31"/>
        <v>212</v>
      </c>
      <c r="N220" s="56">
        <f t="shared" si="28"/>
        <v>0.014885615794421714</v>
      </c>
      <c r="O220" s="73">
        <f t="shared" si="29"/>
        <v>0.02128666035950788</v>
      </c>
      <c r="P220" s="73">
        <f t="shared" si="30"/>
        <v>0.0063071586250393885</v>
      </c>
      <c r="Q220" s="73">
        <f t="shared" si="24"/>
        <v>0.02128666035950788</v>
      </c>
      <c r="R220" s="73">
        <f ca="1">IF(G220&lt;&gt;"",AVERAGE(OFFSET(Q220,-MIN(M220,$E$3),0):Q220),"")</f>
        <v>0.02101130378670881</v>
      </c>
      <c r="S220" s="56"/>
      <c r="T220" s="73">
        <f ca="1">IF(G220&lt;&gt;"",STDEVP(OFFSET(K220,-MIN(M220,$E$3),0):K220),"")</f>
        <v>0.011566558413510042</v>
      </c>
    </row>
    <row r="221" spans="1:20" ht="12.75">
      <c r="A221" s="9">
        <f t="shared" si="25"/>
        <v>214</v>
      </c>
      <c r="C221" s="3">
        <v>38840</v>
      </c>
      <c r="D221" s="4">
        <v>64.6</v>
      </c>
      <c r="E221" s="4">
        <v>64.77</v>
      </c>
      <c r="F221" s="4">
        <v>63.2</v>
      </c>
      <c r="G221" s="4">
        <v>63.77</v>
      </c>
      <c r="H221" s="5">
        <v>22925000</v>
      </c>
      <c r="I221" s="56">
        <v>63.45</v>
      </c>
      <c r="K221" s="23">
        <f t="shared" si="26"/>
        <v>-0.013986013986013845</v>
      </c>
      <c r="L221" s="34">
        <f t="shared" si="27"/>
        <v>22925</v>
      </c>
      <c r="M221" s="9">
        <f t="shared" si="31"/>
        <v>213</v>
      </c>
      <c r="N221" s="56">
        <f t="shared" si="28"/>
        <v>0.024841772151898533</v>
      </c>
      <c r="O221" s="73">
        <f t="shared" si="29"/>
        <v>0.0015463120457708257</v>
      </c>
      <c r="P221" s="73">
        <f t="shared" si="30"/>
        <v>0.02273078707283127</v>
      </c>
      <c r="Q221" s="73">
        <f t="shared" si="24"/>
        <v>0.024841772151898533</v>
      </c>
      <c r="R221" s="73">
        <f ca="1">IF(G221&lt;&gt;"",AVERAGE(OFFSET(Q221,-MIN(M221,$E$3),0):Q221),"")</f>
        <v>0.02166418568421402</v>
      </c>
      <c r="S221" s="56"/>
      <c r="T221" s="73">
        <f ca="1">IF(G221&lt;&gt;"",STDEVP(OFFSET(K221,-MIN(M221,$E$3),0):K221),"")</f>
        <v>0.012314706292326507</v>
      </c>
    </row>
    <row r="222" spans="1:20" ht="12.75">
      <c r="A222" s="9">
        <f t="shared" si="25"/>
        <v>215</v>
      </c>
      <c r="C222" s="3">
        <v>38841</v>
      </c>
      <c r="D222" s="4">
        <v>63.77</v>
      </c>
      <c r="E222" s="4">
        <v>64.41</v>
      </c>
      <c r="F222" s="4">
        <v>62.89</v>
      </c>
      <c r="G222" s="4">
        <v>63.31</v>
      </c>
      <c r="H222" s="5">
        <v>23185600</v>
      </c>
      <c r="I222" s="56">
        <v>62.99</v>
      </c>
      <c r="K222" s="23">
        <f t="shared" si="26"/>
        <v>-0.007249802994483856</v>
      </c>
      <c r="L222" s="34">
        <f t="shared" si="27"/>
        <v>23185.6</v>
      </c>
      <c r="M222" s="9">
        <f t="shared" si="31"/>
        <v>214</v>
      </c>
      <c r="N222" s="56">
        <f t="shared" si="28"/>
        <v>0.024169184290030232</v>
      </c>
      <c r="O222" s="73">
        <f t="shared" si="29"/>
        <v>0.010036067116198755</v>
      </c>
      <c r="P222" s="73">
        <f t="shared" si="30"/>
        <v>0.013799592284773454</v>
      </c>
      <c r="Q222" s="73">
        <f t="shared" si="24"/>
        <v>0.024169184290030232</v>
      </c>
      <c r="R222" s="73">
        <f ca="1">IF(G222&lt;&gt;"",AVERAGE(OFFSET(Q222,-MIN(M222,$E$3),0):Q222),"")</f>
        <v>0.02212078054102214</v>
      </c>
      <c r="S222" s="56"/>
      <c r="T222" s="73">
        <f ca="1">IF(G222&lt;&gt;"",STDEVP(OFFSET(K222,-MIN(M222,$E$3),0):K222),"")</f>
        <v>0.01223299881808754</v>
      </c>
    </row>
    <row r="223" spans="1:20" ht="12.75">
      <c r="A223" s="9">
        <f t="shared" si="25"/>
        <v>216</v>
      </c>
      <c r="C223" s="3">
        <v>38842</v>
      </c>
      <c r="D223" s="4">
        <v>63.9</v>
      </c>
      <c r="E223" s="4">
        <v>64.05</v>
      </c>
      <c r="F223" s="4">
        <v>63.2</v>
      </c>
      <c r="G223" s="4">
        <v>64</v>
      </c>
      <c r="H223" s="5">
        <v>14156100</v>
      </c>
      <c r="I223" s="56">
        <v>63.68</v>
      </c>
      <c r="K223" s="23">
        <f t="shared" si="26"/>
        <v>0.010954119701539922</v>
      </c>
      <c r="L223" s="34">
        <f t="shared" si="27"/>
        <v>14156.1</v>
      </c>
      <c r="M223" s="9">
        <f t="shared" si="31"/>
        <v>215</v>
      </c>
      <c r="N223" s="56">
        <f t="shared" si="28"/>
        <v>0.013449367088607556</v>
      </c>
      <c r="O223" s="73">
        <f t="shared" si="29"/>
        <v>0.011688516821986905</v>
      </c>
      <c r="P223" s="73">
        <f t="shared" si="30"/>
        <v>0.0017374822302953508</v>
      </c>
      <c r="Q223" s="73">
        <f t="shared" si="24"/>
        <v>0.013449367088607556</v>
      </c>
      <c r="R223" s="73">
        <f ca="1">IF(G223&lt;&gt;"",AVERAGE(OFFSET(Q223,-MIN(M223,$E$3),0):Q223),"")</f>
        <v>0.022164945997202534</v>
      </c>
      <c r="S223" s="56"/>
      <c r="T223" s="73">
        <f ca="1">IF(G223&lt;&gt;"",STDEVP(OFFSET(K223,-MIN(M223,$E$3),0):K223),"")</f>
        <v>0.012431043340605784</v>
      </c>
    </row>
    <row r="224" spans="1:20" ht="12.75">
      <c r="A224" s="9">
        <f t="shared" si="25"/>
        <v>217</v>
      </c>
      <c r="C224" s="3">
        <v>38845</v>
      </c>
      <c r="D224" s="4">
        <v>63.6</v>
      </c>
      <c r="E224" s="4">
        <v>64.09</v>
      </c>
      <c r="F224" s="4">
        <v>63.17</v>
      </c>
      <c r="G224" s="4">
        <v>63.71</v>
      </c>
      <c r="H224" s="5">
        <v>16579800</v>
      </c>
      <c r="I224" s="56">
        <v>63.39</v>
      </c>
      <c r="K224" s="23">
        <f t="shared" si="26"/>
        <v>-0.004554020100502543</v>
      </c>
      <c r="L224" s="34">
        <f t="shared" si="27"/>
        <v>16579.8</v>
      </c>
      <c r="M224" s="9">
        <f t="shared" si="31"/>
        <v>216</v>
      </c>
      <c r="N224" s="56">
        <f t="shared" si="28"/>
        <v>0.014563875257242342</v>
      </c>
      <c r="O224" s="73">
        <f t="shared" si="29"/>
        <v>0.0014062500000000533</v>
      </c>
      <c r="P224" s="73">
        <f t="shared" si="30"/>
        <v>0.012968749999999973</v>
      </c>
      <c r="Q224" s="73">
        <f t="shared" si="24"/>
        <v>0.014563875257242342</v>
      </c>
      <c r="R224" s="73">
        <f ca="1">IF(G224&lt;&gt;"",AVERAGE(OFFSET(Q224,-MIN(M224,$E$3),0):Q224),"")</f>
        <v>0.022453609805775036</v>
      </c>
      <c r="S224" s="56"/>
      <c r="T224" s="73">
        <f ca="1">IF(G224&lt;&gt;"",STDEVP(OFFSET(K224,-MIN(M224,$E$3),0):K224),"")</f>
        <v>0.012466853728152249</v>
      </c>
    </row>
    <row r="225" spans="1:20" ht="12.75">
      <c r="A225" s="9">
        <f t="shared" si="25"/>
        <v>218</v>
      </c>
      <c r="C225" s="3">
        <v>38846</v>
      </c>
      <c r="D225" s="4">
        <v>63.6</v>
      </c>
      <c r="E225" s="4">
        <v>64.17</v>
      </c>
      <c r="F225" s="4">
        <v>63.43</v>
      </c>
      <c r="G225" s="4">
        <v>63.94</v>
      </c>
      <c r="H225" s="5">
        <v>14028800</v>
      </c>
      <c r="I225" s="56">
        <v>63.62</v>
      </c>
      <c r="K225" s="23">
        <f t="shared" si="26"/>
        <v>0.0036283325445654047</v>
      </c>
      <c r="L225" s="34">
        <f t="shared" si="27"/>
        <v>14028.8</v>
      </c>
      <c r="M225" s="9">
        <f t="shared" si="31"/>
        <v>217</v>
      </c>
      <c r="N225" s="56">
        <f t="shared" si="28"/>
        <v>0.011666403909821987</v>
      </c>
      <c r="O225" s="73">
        <f t="shared" si="29"/>
        <v>0.0072202166064982976</v>
      </c>
      <c r="P225" s="73">
        <f t="shared" si="30"/>
        <v>0.004394914456129384</v>
      </c>
      <c r="Q225" s="73">
        <f t="shared" si="24"/>
        <v>0.011666403909821987</v>
      </c>
      <c r="R225" s="73">
        <f ca="1">IF(G225&lt;&gt;"",AVERAGE(OFFSET(Q225,-MIN(M225,$E$3),0):Q225),"")</f>
        <v>0.021351165929980744</v>
      </c>
      <c r="S225" s="56"/>
      <c r="T225" s="73">
        <f ca="1">IF(G225&lt;&gt;"",STDEVP(OFFSET(K225,-MIN(M225,$E$3),0):K225),"")</f>
        <v>0.011006142296055604</v>
      </c>
    </row>
    <row r="226" spans="1:20" ht="12.75">
      <c r="A226" s="9">
        <f t="shared" si="25"/>
        <v>219</v>
      </c>
      <c r="C226" s="3">
        <v>38847</v>
      </c>
      <c r="D226" s="4">
        <v>63.5</v>
      </c>
      <c r="E226" s="4">
        <v>63.95</v>
      </c>
      <c r="F226" s="4">
        <v>63</v>
      </c>
      <c r="G226" s="4">
        <v>63.88</v>
      </c>
      <c r="H226" s="5">
        <v>15336100</v>
      </c>
      <c r="I226" s="56">
        <v>63.88</v>
      </c>
      <c r="K226" s="23">
        <f t="shared" si="26"/>
        <v>0.004086765168186179</v>
      </c>
      <c r="L226" s="34">
        <f t="shared" si="27"/>
        <v>15336.1</v>
      </c>
      <c r="M226" s="9">
        <f t="shared" si="31"/>
        <v>218</v>
      </c>
      <c r="N226" s="56">
        <f t="shared" si="28"/>
        <v>0.015079365079365026</v>
      </c>
      <c r="O226" s="73">
        <f t="shared" si="29"/>
        <v>0.0001563966218329771</v>
      </c>
      <c r="P226" s="73">
        <f t="shared" si="30"/>
        <v>0.014701282452298958</v>
      </c>
      <c r="Q226" s="73">
        <f t="shared" si="24"/>
        <v>0.015079365079365026</v>
      </c>
      <c r="R226" s="73">
        <f ca="1">IF(G226&lt;&gt;"",AVERAGE(OFFSET(Q226,-MIN(M226,$E$3),0):Q226),"")</f>
        <v>0.020714420810476992</v>
      </c>
      <c r="S226" s="56"/>
      <c r="T226" s="73">
        <f ca="1">IF(G226&lt;&gt;"",STDEVP(OFFSET(K226,-MIN(M226,$E$3),0):K226),"")</f>
        <v>0.010622767537108554</v>
      </c>
    </row>
    <row r="227" spans="1:20" ht="12.75">
      <c r="A227" s="9">
        <f t="shared" si="25"/>
        <v>220</v>
      </c>
      <c r="C227" s="3">
        <v>38848</v>
      </c>
      <c r="D227" s="4">
        <v>64.1</v>
      </c>
      <c r="E227" s="4">
        <v>64.26</v>
      </c>
      <c r="F227" s="4">
        <v>63.25</v>
      </c>
      <c r="G227" s="4">
        <v>63.46</v>
      </c>
      <c r="H227" s="5">
        <v>18024900</v>
      </c>
      <c r="I227" s="56">
        <v>63.46</v>
      </c>
      <c r="K227" s="23">
        <f t="shared" si="26"/>
        <v>-0.006574827802129035</v>
      </c>
      <c r="L227" s="34">
        <f t="shared" si="27"/>
        <v>18024.9</v>
      </c>
      <c r="M227" s="9">
        <f t="shared" si="31"/>
        <v>219</v>
      </c>
      <c r="N227" s="56">
        <f t="shared" si="28"/>
        <v>0.015968379446640313</v>
      </c>
      <c r="O227" s="73">
        <f t="shared" si="29"/>
        <v>0.005948653725735831</v>
      </c>
      <c r="P227" s="73">
        <f t="shared" si="30"/>
        <v>0.009862241703193497</v>
      </c>
      <c r="Q227" s="73">
        <f t="shared" si="24"/>
        <v>0.015968379446640313</v>
      </c>
      <c r="R227" s="73">
        <f ca="1">IF(G227&lt;&gt;"",AVERAGE(OFFSET(Q227,-MIN(M227,$E$3),0):Q227),"")</f>
        <v>0.02025258331414111</v>
      </c>
      <c r="S227" s="56"/>
      <c r="T227" s="73">
        <f ca="1">IF(G227&lt;&gt;"",STDEVP(OFFSET(K227,-MIN(M227,$E$3),0):K227),"")</f>
        <v>0.010647416968258386</v>
      </c>
    </row>
    <row r="228" spans="1:20" ht="12.75">
      <c r="A228" s="9">
        <f t="shared" si="25"/>
        <v>221</v>
      </c>
      <c r="C228" s="3">
        <v>38849</v>
      </c>
      <c r="D228" s="4">
        <v>63.46</v>
      </c>
      <c r="E228" s="4">
        <v>63.5</v>
      </c>
      <c r="F228" s="4">
        <v>62.06</v>
      </c>
      <c r="G228" s="4">
        <v>62.24</v>
      </c>
      <c r="H228" s="5">
        <v>19198600</v>
      </c>
      <c r="I228" s="56">
        <v>62.24</v>
      </c>
      <c r="K228" s="23">
        <f t="shared" si="26"/>
        <v>-0.019224708477781238</v>
      </c>
      <c r="L228" s="34">
        <f t="shared" si="27"/>
        <v>19198.6</v>
      </c>
      <c r="M228" s="9">
        <f t="shared" si="31"/>
        <v>220</v>
      </c>
      <c r="N228" s="56">
        <f t="shared" si="28"/>
        <v>0.023203351595230348</v>
      </c>
      <c r="O228" s="73">
        <f t="shared" si="29"/>
        <v>0.0006303183107470023</v>
      </c>
      <c r="P228" s="73">
        <f t="shared" si="30"/>
        <v>0.022061140876142415</v>
      </c>
      <c r="Q228" s="73">
        <f t="shared" si="24"/>
        <v>0.023203351595230348</v>
      </c>
      <c r="R228" s="73">
        <f ca="1">IF(G228&lt;&gt;"",AVERAGE(OFFSET(Q228,-MIN(M228,$E$3),0):Q228),"")</f>
        <v>0.020673065410477295</v>
      </c>
      <c r="S228" s="56"/>
      <c r="T228" s="73">
        <f ca="1">IF(G228&lt;&gt;"",STDEVP(OFFSET(K228,-MIN(M228,$E$3),0):K228),"")</f>
        <v>0.010626723598619008</v>
      </c>
    </row>
    <row r="229" spans="1:20" ht="12.75">
      <c r="A229" s="9">
        <f t="shared" si="25"/>
        <v>222</v>
      </c>
      <c r="C229" s="3">
        <v>38852</v>
      </c>
      <c r="D229" s="4">
        <v>61.51</v>
      </c>
      <c r="E229" s="4">
        <v>62.48</v>
      </c>
      <c r="F229" s="4">
        <v>61.35</v>
      </c>
      <c r="G229" s="4">
        <v>62</v>
      </c>
      <c r="H229" s="5">
        <v>19512200</v>
      </c>
      <c r="I229" s="56">
        <v>62</v>
      </c>
      <c r="K229" s="23">
        <f t="shared" si="26"/>
        <v>-0.003856041131105381</v>
      </c>
      <c r="L229" s="34">
        <f t="shared" si="27"/>
        <v>19512.2</v>
      </c>
      <c r="M229" s="9">
        <f t="shared" si="31"/>
        <v>221</v>
      </c>
      <c r="N229" s="56">
        <f t="shared" si="28"/>
        <v>0.018418907905460413</v>
      </c>
      <c r="O229" s="73">
        <f t="shared" si="29"/>
        <v>0.00385604113110527</v>
      </c>
      <c r="P229" s="73">
        <f t="shared" si="30"/>
        <v>0.01429948586118257</v>
      </c>
      <c r="Q229" s="73">
        <f t="shared" si="24"/>
        <v>0.018418907905460413</v>
      </c>
      <c r="R229" s="73">
        <f ca="1">IF(G229&lt;&gt;"",AVERAGE(OFFSET(Q229,-MIN(M229,$E$3),0):Q229),"")</f>
        <v>0.02112150542468747</v>
      </c>
      <c r="S229" s="56"/>
      <c r="T229" s="73">
        <f ca="1">IF(G229&lt;&gt;"",STDEVP(OFFSET(K229,-MIN(M229,$E$3),0):K229),"")</f>
        <v>0.010494750818228827</v>
      </c>
    </row>
    <row r="230" spans="1:20" ht="12.75">
      <c r="A230" s="9">
        <f t="shared" si="25"/>
        <v>223</v>
      </c>
      <c r="C230" s="3">
        <v>38853</v>
      </c>
      <c r="D230" s="4">
        <v>62.11</v>
      </c>
      <c r="E230" s="4">
        <v>62.71</v>
      </c>
      <c r="F230" s="4">
        <v>61.54</v>
      </c>
      <c r="G230" s="4">
        <v>61.96</v>
      </c>
      <c r="H230" s="5">
        <v>15826300</v>
      </c>
      <c r="I230" s="56">
        <v>61.96</v>
      </c>
      <c r="K230" s="23">
        <f t="shared" si="26"/>
        <v>-0.000645161290322549</v>
      </c>
      <c r="L230" s="34">
        <f t="shared" si="27"/>
        <v>15826.3</v>
      </c>
      <c r="M230" s="9">
        <f t="shared" si="31"/>
        <v>222</v>
      </c>
      <c r="N230" s="56">
        <f t="shared" si="28"/>
        <v>0.019012024699382568</v>
      </c>
      <c r="O230" s="73">
        <f t="shared" si="29"/>
        <v>0.011451612903225827</v>
      </c>
      <c r="P230" s="73">
        <f t="shared" si="30"/>
        <v>0.007419354838709702</v>
      </c>
      <c r="Q230" s="73">
        <f t="shared" si="24"/>
        <v>0.019012024699382568</v>
      </c>
      <c r="R230" s="73">
        <f ca="1">IF(G230&lt;&gt;"",AVERAGE(OFFSET(Q230,-MIN(M230,$E$3),0):Q230),"")</f>
        <v>0.020435333102254413</v>
      </c>
      <c r="S230" s="56"/>
      <c r="T230" s="73">
        <f ca="1">IF(G230&lt;&gt;"",STDEVP(OFFSET(K230,-MIN(M230,$E$3),0):K230),"")</f>
        <v>0.010412422901988962</v>
      </c>
    </row>
    <row r="231" spans="1:20" ht="12.75">
      <c r="A231" s="9">
        <f t="shared" si="25"/>
        <v>224</v>
      </c>
      <c r="C231" s="3">
        <v>38854</v>
      </c>
      <c r="D231" s="4">
        <v>61.45</v>
      </c>
      <c r="E231" s="4">
        <v>61.74</v>
      </c>
      <c r="F231" s="4">
        <v>59.94</v>
      </c>
      <c r="G231" s="4">
        <v>60.18</v>
      </c>
      <c r="H231" s="5">
        <v>26217600</v>
      </c>
      <c r="I231" s="56">
        <v>60.18</v>
      </c>
      <c r="K231" s="23">
        <f t="shared" si="26"/>
        <v>-0.028728211749515786</v>
      </c>
      <c r="L231" s="34">
        <f t="shared" si="27"/>
        <v>26217.6</v>
      </c>
      <c r="M231" s="9">
        <f t="shared" si="31"/>
        <v>223</v>
      </c>
      <c r="N231" s="56">
        <f t="shared" si="28"/>
        <v>0.03003003003003002</v>
      </c>
      <c r="O231" s="73">
        <f t="shared" si="29"/>
        <v>0.0035506778566817276</v>
      </c>
      <c r="P231" s="73">
        <f t="shared" si="30"/>
        <v>0.03260167850225959</v>
      </c>
      <c r="Q231" s="73">
        <f t="shared" si="24"/>
        <v>0.03260167850225959</v>
      </c>
      <c r="R231" s="73">
        <f ca="1">IF(G231&lt;&gt;"",AVERAGE(OFFSET(Q231,-MIN(M231,$E$3),0):Q231),"")</f>
        <v>0.02071489905731697</v>
      </c>
      <c r="S231" s="56"/>
      <c r="T231" s="73">
        <f ca="1">IF(G231&lt;&gt;"",STDEVP(OFFSET(K231,-MIN(M231,$E$3),0):K231),"")</f>
        <v>0.012123261743866133</v>
      </c>
    </row>
    <row r="232" spans="1:20" ht="12.75">
      <c r="A232" s="9">
        <f t="shared" si="25"/>
        <v>225</v>
      </c>
      <c r="C232" s="3">
        <v>38855</v>
      </c>
      <c r="D232" s="4">
        <v>60.25</v>
      </c>
      <c r="E232" s="4">
        <v>61</v>
      </c>
      <c r="F232" s="4">
        <v>59.86</v>
      </c>
      <c r="G232" s="4">
        <v>59.89</v>
      </c>
      <c r="H232" s="5">
        <v>19108000</v>
      </c>
      <c r="I232" s="56">
        <v>59.89</v>
      </c>
      <c r="K232" s="23">
        <f t="shared" si="26"/>
        <v>-0.0048188767032236735</v>
      </c>
      <c r="L232" s="34">
        <f t="shared" si="27"/>
        <v>19108</v>
      </c>
      <c r="M232" s="9">
        <f t="shared" si="31"/>
        <v>224</v>
      </c>
      <c r="N232" s="56">
        <f t="shared" si="28"/>
        <v>0.0190444370197127</v>
      </c>
      <c r="O232" s="73">
        <f t="shared" si="29"/>
        <v>0.013625789298770341</v>
      </c>
      <c r="P232" s="73">
        <f t="shared" si="30"/>
        <v>0.005317381189763992</v>
      </c>
      <c r="Q232" s="73">
        <f t="shared" si="24"/>
        <v>0.0190444370197127</v>
      </c>
      <c r="R232" s="73">
        <f ca="1">IF(G232&lt;&gt;"",AVERAGE(OFFSET(Q232,-MIN(M232,$E$3),0):Q232),"")</f>
        <v>0.01936157737229235</v>
      </c>
      <c r="S232" s="56"/>
      <c r="T232" s="73">
        <f ca="1">IF(G232&lt;&gt;"",STDEVP(OFFSET(K232,-MIN(M232,$E$3),0):K232),"")</f>
        <v>0.011954756154201543</v>
      </c>
    </row>
    <row r="233" spans="1:20" ht="12.75">
      <c r="A233" s="9">
        <f t="shared" si="25"/>
        <v>226</v>
      </c>
      <c r="C233" s="3">
        <v>38856</v>
      </c>
      <c r="D233" s="4">
        <v>59.9</v>
      </c>
      <c r="E233" s="4">
        <v>61.04</v>
      </c>
      <c r="F233" s="4">
        <v>59.5</v>
      </c>
      <c r="G233" s="4">
        <v>60.45</v>
      </c>
      <c r="H233" s="5">
        <v>26682500</v>
      </c>
      <c r="I233" s="56">
        <v>60.45</v>
      </c>
      <c r="K233" s="23">
        <f t="shared" si="26"/>
        <v>0.009350475872432762</v>
      </c>
      <c r="L233" s="34">
        <f t="shared" si="27"/>
        <v>26682.5</v>
      </c>
      <c r="M233" s="9">
        <f t="shared" si="31"/>
        <v>225</v>
      </c>
      <c r="N233" s="56">
        <f t="shared" si="28"/>
        <v>0.025882352941176467</v>
      </c>
      <c r="O233" s="73">
        <f t="shared" si="29"/>
        <v>0.019201870095174378</v>
      </c>
      <c r="P233" s="73">
        <f t="shared" si="30"/>
        <v>0.006511938554015662</v>
      </c>
      <c r="Q233" s="73">
        <f t="shared" si="24"/>
        <v>0.025882352941176467</v>
      </c>
      <c r="R233" s="73">
        <f ca="1">IF(G233&lt;&gt;"",AVERAGE(OFFSET(Q233,-MIN(M233,$E$3),0):Q233),"")</f>
        <v>0.019933591118514973</v>
      </c>
      <c r="S233" s="56"/>
      <c r="T233" s="73">
        <f ca="1">IF(G233&lt;&gt;"",STDEVP(OFFSET(K233,-MIN(M233,$E$3),0):K233),"")</f>
        <v>0.011878062000958544</v>
      </c>
    </row>
    <row r="234" spans="1:20" ht="12.75">
      <c r="A234" s="9">
        <f t="shared" si="25"/>
        <v>227</v>
      </c>
      <c r="C234" s="3">
        <v>38859</v>
      </c>
      <c r="D234" s="4">
        <v>59.95</v>
      </c>
      <c r="E234" s="4">
        <v>61.41</v>
      </c>
      <c r="F234" s="4">
        <v>59.56</v>
      </c>
      <c r="G234" s="4">
        <v>60.78</v>
      </c>
      <c r="H234" s="5">
        <v>22810600</v>
      </c>
      <c r="I234" s="56">
        <v>60.78</v>
      </c>
      <c r="K234" s="23">
        <f t="shared" si="26"/>
        <v>0.0054590570719603715</v>
      </c>
      <c r="L234" s="34">
        <f t="shared" si="27"/>
        <v>22810.6</v>
      </c>
      <c r="M234" s="9">
        <f t="shared" si="31"/>
        <v>226</v>
      </c>
      <c r="N234" s="56">
        <f t="shared" si="28"/>
        <v>0.031061114842175774</v>
      </c>
      <c r="O234" s="73">
        <f t="shared" si="29"/>
        <v>0.01588089330024811</v>
      </c>
      <c r="P234" s="73">
        <f t="shared" si="30"/>
        <v>0.014722911497105029</v>
      </c>
      <c r="Q234" s="73">
        <f t="shared" si="24"/>
        <v>0.031061114842175774</v>
      </c>
      <c r="R234" s="73">
        <f ca="1">IF(G234&lt;&gt;"",AVERAGE(OFFSET(Q234,-MIN(M234,$E$3),0):Q234),"")</f>
        <v>0.020683258339234116</v>
      </c>
      <c r="S234" s="56"/>
      <c r="T234" s="73">
        <f ca="1">IF(G234&lt;&gt;"",STDEVP(OFFSET(K234,-MIN(M234,$E$3),0):K234),"")</f>
        <v>0.0118798974451017</v>
      </c>
    </row>
    <row r="235" spans="1:20" ht="12.75">
      <c r="A235" s="9">
        <f t="shared" si="25"/>
        <v>228</v>
      </c>
      <c r="C235" s="3">
        <v>38860</v>
      </c>
      <c r="D235" s="4">
        <v>61.3</v>
      </c>
      <c r="E235" s="4">
        <v>61.72</v>
      </c>
      <c r="F235" s="4">
        <v>60.19</v>
      </c>
      <c r="G235" s="4">
        <v>60.39</v>
      </c>
      <c r="H235" s="5">
        <v>19846500</v>
      </c>
      <c r="I235" s="56">
        <v>60.39</v>
      </c>
      <c r="K235" s="23">
        <f t="shared" si="26"/>
        <v>-0.006416584402764047</v>
      </c>
      <c r="L235" s="34">
        <f t="shared" si="27"/>
        <v>19846.5</v>
      </c>
      <c r="M235" s="9">
        <f t="shared" si="31"/>
        <v>227</v>
      </c>
      <c r="N235" s="56">
        <f t="shared" si="28"/>
        <v>0.025419504901146306</v>
      </c>
      <c r="O235" s="73">
        <f t="shared" si="29"/>
        <v>0.015465613688713464</v>
      </c>
      <c r="P235" s="73">
        <f t="shared" si="30"/>
        <v>0.009707140506745704</v>
      </c>
      <c r="Q235" s="73">
        <f t="shared" si="24"/>
        <v>0.025419504901146306</v>
      </c>
      <c r="R235" s="73">
        <f ca="1">IF(G235&lt;&gt;"",AVERAGE(OFFSET(Q235,-MIN(M235,$E$3),0):Q235),"")</f>
        <v>0.020958781308676677</v>
      </c>
      <c r="S235" s="56"/>
      <c r="T235" s="73">
        <f ca="1">IF(G235&lt;&gt;"",STDEVP(OFFSET(K235,-MIN(M235,$E$3),0):K235),"")</f>
        <v>0.010304563262060036</v>
      </c>
    </row>
    <row r="236" spans="1:20" ht="12.75">
      <c r="A236" s="9">
        <f t="shared" si="25"/>
        <v>229</v>
      </c>
      <c r="C236" s="3">
        <v>38861</v>
      </c>
      <c r="D236" s="4">
        <v>60</v>
      </c>
      <c r="E236" s="4">
        <v>60.9</v>
      </c>
      <c r="F236" s="4">
        <v>59.15</v>
      </c>
      <c r="G236" s="4">
        <v>60.1</v>
      </c>
      <c r="H236" s="5">
        <v>24564600</v>
      </c>
      <c r="I236" s="56">
        <v>60.1</v>
      </c>
      <c r="K236" s="23">
        <f t="shared" si="26"/>
        <v>-0.004802119556217899</v>
      </c>
      <c r="L236" s="34">
        <f t="shared" si="27"/>
        <v>24564.6</v>
      </c>
      <c r="M236" s="9">
        <f t="shared" si="31"/>
        <v>228</v>
      </c>
      <c r="N236" s="56">
        <f t="shared" si="28"/>
        <v>0.029585798816567976</v>
      </c>
      <c r="O236" s="73">
        <f t="shared" si="29"/>
        <v>0.008445106805762492</v>
      </c>
      <c r="P236" s="73">
        <f t="shared" si="30"/>
        <v>0.0205332008610698</v>
      </c>
      <c r="Q236" s="73">
        <f t="shared" si="24"/>
        <v>0.029585798816567976</v>
      </c>
      <c r="R236" s="73">
        <f ca="1">IF(G236&lt;&gt;"",AVERAGE(OFFSET(Q236,-MIN(M236,$E$3),0):Q236),"")</f>
        <v>0.021275049752987975</v>
      </c>
      <c r="S236" s="56"/>
      <c r="T236" s="73">
        <f ca="1">IF(G236&lt;&gt;"",STDEVP(OFFSET(K236,-MIN(M236,$E$3),0):K236),"")</f>
        <v>0.009970670656906266</v>
      </c>
    </row>
    <row r="237" spans="1:20" ht="12.75">
      <c r="A237" s="9">
        <f t="shared" si="25"/>
        <v>230</v>
      </c>
      <c r="C237" s="3">
        <v>38862</v>
      </c>
      <c r="D237" s="4">
        <v>60.78</v>
      </c>
      <c r="E237" s="4">
        <v>61.93</v>
      </c>
      <c r="F237" s="4">
        <v>60.52</v>
      </c>
      <c r="G237" s="4">
        <v>61.52</v>
      </c>
      <c r="H237" s="5">
        <v>19628300</v>
      </c>
      <c r="I237" s="56">
        <v>61.52</v>
      </c>
      <c r="K237" s="23">
        <f t="shared" si="26"/>
        <v>0.023627287853577483</v>
      </c>
      <c r="L237" s="34">
        <f t="shared" si="27"/>
        <v>19628.3</v>
      </c>
      <c r="M237" s="9">
        <f t="shared" si="31"/>
        <v>229</v>
      </c>
      <c r="N237" s="56">
        <f t="shared" si="28"/>
        <v>0.023298083278255</v>
      </c>
      <c r="O237" s="73">
        <f t="shared" si="29"/>
        <v>0.030449251247920195</v>
      </c>
      <c r="P237" s="73">
        <f t="shared" si="30"/>
        <v>0.00698835274542442</v>
      </c>
      <c r="Q237" s="73">
        <f t="shared" si="24"/>
        <v>0.030449251247920195</v>
      </c>
      <c r="R237" s="73">
        <f ca="1">IF(G237&lt;&gt;"",AVERAGE(OFFSET(Q237,-MIN(M237,$E$3),0):Q237),"")</f>
        <v>0.02169372088351397</v>
      </c>
      <c r="S237" s="56"/>
      <c r="T237" s="73">
        <f ca="1">IF(G237&lt;&gt;"",STDEVP(OFFSET(K237,-MIN(M237,$E$3),0):K237),"")</f>
        <v>0.011980967849456866</v>
      </c>
    </row>
    <row r="238" spans="1:20" ht="12.75">
      <c r="A238" s="9">
        <f t="shared" si="25"/>
        <v>231</v>
      </c>
      <c r="C238" s="3">
        <v>38863</v>
      </c>
      <c r="D238" s="4">
        <v>61.53</v>
      </c>
      <c r="E238" s="4">
        <v>61.71</v>
      </c>
      <c r="F238" s="4">
        <v>60.86</v>
      </c>
      <c r="G238" s="4">
        <v>61.58</v>
      </c>
      <c r="H238" s="5">
        <v>13305000</v>
      </c>
      <c r="I238" s="56">
        <v>61.58</v>
      </c>
      <c r="K238" s="23">
        <f t="shared" si="26"/>
        <v>0.0009752925877761776</v>
      </c>
      <c r="L238" s="34">
        <f t="shared" si="27"/>
        <v>13305</v>
      </c>
      <c r="M238" s="9">
        <f t="shared" si="31"/>
        <v>230</v>
      </c>
      <c r="N238" s="56">
        <f t="shared" si="28"/>
        <v>0.013966480446927498</v>
      </c>
      <c r="O238" s="73">
        <f t="shared" si="29"/>
        <v>0.0030884265279582657</v>
      </c>
      <c r="P238" s="73">
        <f t="shared" si="30"/>
        <v>0.01072821846553973</v>
      </c>
      <c r="Q238" s="73">
        <f t="shared" si="24"/>
        <v>0.013966480446927498</v>
      </c>
      <c r="R238" s="73">
        <f ca="1">IF(G238&lt;&gt;"",AVERAGE(OFFSET(Q238,-MIN(M238,$E$3),0):Q238),"")</f>
        <v>0.021728195107401968</v>
      </c>
      <c r="S238" s="56"/>
      <c r="T238" s="73">
        <f ca="1">IF(G238&lt;&gt;"",STDEVP(OFFSET(K238,-MIN(M238,$E$3),0):K238),"")</f>
        <v>0.011539838413846738</v>
      </c>
    </row>
    <row r="239" spans="1:20" ht="12.75">
      <c r="A239" s="9">
        <f t="shared" si="25"/>
        <v>232</v>
      </c>
      <c r="C239" s="3">
        <v>38867</v>
      </c>
      <c r="D239" s="4">
        <v>61.7</v>
      </c>
      <c r="E239" s="4">
        <v>61.8</v>
      </c>
      <c r="F239" s="4">
        <v>60.11</v>
      </c>
      <c r="G239" s="4">
        <v>60.2</v>
      </c>
      <c r="H239" s="5">
        <v>17866300</v>
      </c>
      <c r="I239" s="56">
        <v>60.2</v>
      </c>
      <c r="K239" s="23">
        <f t="shared" si="26"/>
        <v>-0.022409873335498487</v>
      </c>
      <c r="L239" s="34">
        <f t="shared" si="27"/>
        <v>17866.3</v>
      </c>
      <c r="M239" s="9">
        <f t="shared" si="31"/>
        <v>231</v>
      </c>
      <c r="N239" s="56">
        <f t="shared" si="28"/>
        <v>0.028115122275827575</v>
      </c>
      <c r="O239" s="73">
        <f t="shared" si="29"/>
        <v>0.003572588502760654</v>
      </c>
      <c r="P239" s="73">
        <f t="shared" si="30"/>
        <v>0.023871386813900553</v>
      </c>
      <c r="Q239" s="73">
        <f t="shared" si="24"/>
        <v>0.028115122275827575</v>
      </c>
      <c r="R239" s="73">
        <f ca="1">IF(G239&lt;&gt;"",AVERAGE(OFFSET(Q239,-MIN(M239,$E$3),0):Q239),"")</f>
        <v>0.022631611575307648</v>
      </c>
      <c r="S239" s="56"/>
      <c r="T239" s="73">
        <f ca="1">IF(G239&lt;&gt;"",STDEVP(OFFSET(K239,-MIN(M239,$E$3),0):K239),"")</f>
        <v>0.01259726542237057</v>
      </c>
    </row>
    <row r="240" spans="1:20" ht="12.75">
      <c r="A240" s="9">
        <f t="shared" si="25"/>
        <v>233</v>
      </c>
      <c r="C240" s="3">
        <v>38868</v>
      </c>
      <c r="D240" s="4">
        <v>60.21</v>
      </c>
      <c r="E240" s="4">
        <v>61.06</v>
      </c>
      <c r="F240" s="4">
        <v>59.76</v>
      </c>
      <c r="G240" s="4">
        <v>60.91</v>
      </c>
      <c r="H240" s="5">
        <v>25875200</v>
      </c>
      <c r="I240" s="56">
        <v>60.91</v>
      </c>
      <c r="K240" s="23">
        <f t="shared" si="26"/>
        <v>0.011794019933554667</v>
      </c>
      <c r="L240" s="34">
        <f t="shared" si="27"/>
        <v>25875.2</v>
      </c>
      <c r="M240" s="9">
        <f t="shared" si="31"/>
        <v>232</v>
      </c>
      <c r="N240" s="56">
        <f t="shared" si="28"/>
        <v>0.021753681392235658</v>
      </c>
      <c r="O240" s="73">
        <f t="shared" si="29"/>
        <v>0.014285714285714235</v>
      </c>
      <c r="P240" s="73">
        <f t="shared" si="30"/>
        <v>0.0073089700996678</v>
      </c>
      <c r="Q240" s="73">
        <f t="shared" si="24"/>
        <v>0.021753681392235658</v>
      </c>
      <c r="R240" s="73">
        <f ca="1">IF(G240&lt;&gt;"",AVERAGE(OFFSET(Q240,-MIN(M240,$E$3),0):Q240),"")</f>
        <v>0.023304096740801895</v>
      </c>
      <c r="S240" s="56"/>
      <c r="T240" s="73">
        <f ca="1">IF(G240&lt;&gt;"",STDEVP(OFFSET(K240,-MIN(M240,$E$3),0):K240),"")</f>
        <v>0.013055454604671392</v>
      </c>
    </row>
    <row r="241" spans="1:20" ht="12.75">
      <c r="A241" s="9">
        <f t="shared" si="25"/>
        <v>234</v>
      </c>
      <c r="C241" s="3">
        <v>38869</v>
      </c>
      <c r="D241" s="4">
        <v>60.4</v>
      </c>
      <c r="E241" s="4">
        <v>61.15</v>
      </c>
      <c r="F241" s="4">
        <v>60.01</v>
      </c>
      <c r="G241" s="4">
        <v>61.11</v>
      </c>
      <c r="H241" s="5">
        <v>17877100</v>
      </c>
      <c r="I241" s="56">
        <v>61.11</v>
      </c>
      <c r="K241" s="23">
        <f t="shared" si="26"/>
        <v>0.003283533081595902</v>
      </c>
      <c r="L241" s="34">
        <f t="shared" si="27"/>
        <v>17877.1</v>
      </c>
      <c r="M241" s="9">
        <f t="shared" si="31"/>
        <v>233</v>
      </c>
      <c r="N241" s="56">
        <f t="shared" si="28"/>
        <v>0.018996833861023132</v>
      </c>
      <c r="O241" s="73">
        <f t="shared" si="29"/>
        <v>0.003940239697914905</v>
      </c>
      <c r="P241" s="73">
        <f t="shared" si="30"/>
        <v>0.014775898867181114</v>
      </c>
      <c r="Q241" s="73">
        <f t="shared" si="24"/>
        <v>0.018996833861023132</v>
      </c>
      <c r="R241" s="73">
        <f ca="1">IF(G241&lt;&gt;"",AVERAGE(OFFSET(Q241,-MIN(M241,$E$3),0):Q241),"")</f>
        <v>0.023565261326245767</v>
      </c>
      <c r="S241" s="56"/>
      <c r="T241" s="73">
        <f ca="1">IF(G241&lt;&gt;"",STDEVP(OFFSET(K241,-MIN(M241,$E$3),0):K241),"")</f>
        <v>0.013028667363736864</v>
      </c>
    </row>
    <row r="242" spans="1:20" ht="12.75">
      <c r="A242" s="9">
        <f t="shared" si="25"/>
        <v>235</v>
      </c>
      <c r="C242" s="3">
        <v>38870</v>
      </c>
      <c r="D242" s="4">
        <v>61.5</v>
      </c>
      <c r="E242" s="4">
        <v>61.85</v>
      </c>
      <c r="F242" s="4">
        <v>60.51</v>
      </c>
      <c r="G242" s="4">
        <v>61.65</v>
      </c>
      <c r="H242" s="5">
        <v>17354500</v>
      </c>
      <c r="I242" s="56">
        <v>61.65</v>
      </c>
      <c r="K242" s="23">
        <f t="shared" si="26"/>
        <v>0.008836524300441795</v>
      </c>
      <c r="L242" s="34">
        <f t="shared" si="27"/>
        <v>17354.5</v>
      </c>
      <c r="M242" s="9">
        <f t="shared" si="31"/>
        <v>234</v>
      </c>
      <c r="N242" s="56">
        <f t="shared" si="28"/>
        <v>0.022145099983473804</v>
      </c>
      <c r="O242" s="73">
        <f t="shared" si="29"/>
        <v>0.0121093110783832</v>
      </c>
      <c r="P242" s="73">
        <f t="shared" si="30"/>
        <v>0.009818360333824327</v>
      </c>
      <c r="Q242" s="73">
        <f t="shared" si="24"/>
        <v>0.022145099983473804</v>
      </c>
      <c r="R242" s="73">
        <f ca="1">IF(G242&lt;&gt;"",AVERAGE(OFFSET(Q242,-MIN(M242,$E$3),0):Q242),"")</f>
        <v>0.023977042695368</v>
      </c>
      <c r="S242" s="56"/>
      <c r="T242" s="73">
        <f ca="1">IF(G242&lt;&gt;"",STDEVP(OFFSET(K242,-MIN(M242,$E$3),0):K242),"")</f>
        <v>0.013300490173269763</v>
      </c>
    </row>
    <row r="243" spans="1:20" ht="12.75">
      <c r="A243" s="9">
        <f t="shared" si="25"/>
        <v>236</v>
      </c>
      <c r="C243" s="3">
        <v>38873</v>
      </c>
      <c r="D243" s="4">
        <v>62.1</v>
      </c>
      <c r="E243" s="4">
        <v>62.2</v>
      </c>
      <c r="F243" s="4">
        <v>60</v>
      </c>
      <c r="G243" s="4">
        <v>60.05</v>
      </c>
      <c r="H243" s="5">
        <v>20504100</v>
      </c>
      <c r="I243" s="56">
        <v>60.05</v>
      </c>
      <c r="K243" s="23">
        <f t="shared" si="26"/>
        <v>-0.025952960259529645</v>
      </c>
      <c r="L243" s="34">
        <f t="shared" si="27"/>
        <v>20504.1</v>
      </c>
      <c r="M243" s="9">
        <f t="shared" si="31"/>
        <v>235</v>
      </c>
      <c r="N243" s="56">
        <f t="shared" si="28"/>
        <v>0.036666666666666625</v>
      </c>
      <c r="O243" s="73">
        <f t="shared" si="29"/>
        <v>0.008921330089213475</v>
      </c>
      <c r="P243" s="73">
        <f t="shared" si="30"/>
        <v>0.02676399026763987</v>
      </c>
      <c r="Q243" s="73">
        <f t="shared" si="24"/>
        <v>0.036666666666666625</v>
      </c>
      <c r="R243" s="73">
        <f ca="1">IF(G243&lt;&gt;"",AVERAGE(OFFSET(Q243,-MIN(M243,$E$3),0):Q243),"")</f>
        <v>0.02487459703346375</v>
      </c>
      <c r="S243" s="56"/>
      <c r="T243" s="73">
        <f ca="1">IF(G243&lt;&gt;"",STDEVP(OFFSET(K243,-MIN(M243,$E$3),0):K243),"")</f>
        <v>0.013975589360255976</v>
      </c>
    </row>
    <row r="244" spans="1:20" ht="12.75">
      <c r="A244" s="9">
        <f t="shared" si="25"/>
        <v>237</v>
      </c>
      <c r="C244" s="3">
        <v>38874</v>
      </c>
      <c r="D244" s="4">
        <v>60</v>
      </c>
      <c r="E244" s="4">
        <v>61.31</v>
      </c>
      <c r="F244" s="4">
        <v>59.9</v>
      </c>
      <c r="G244" s="4">
        <v>60.4</v>
      </c>
      <c r="H244" s="5">
        <v>23934600</v>
      </c>
      <c r="I244" s="56">
        <v>60.4</v>
      </c>
      <c r="K244" s="23">
        <f t="shared" si="26"/>
        <v>0.005828476269775118</v>
      </c>
      <c r="L244" s="34">
        <f t="shared" si="27"/>
        <v>23934.6</v>
      </c>
      <c r="M244" s="9">
        <f t="shared" si="31"/>
        <v>236</v>
      </c>
      <c r="N244" s="56">
        <f t="shared" si="28"/>
        <v>0.023539232053422454</v>
      </c>
      <c r="O244" s="73">
        <f t="shared" si="29"/>
        <v>0.020982514571190825</v>
      </c>
      <c r="P244" s="73">
        <f t="shared" si="30"/>
        <v>0.0024979184013321776</v>
      </c>
      <c r="Q244" s="73">
        <f t="shared" si="24"/>
        <v>0.023539232053422454</v>
      </c>
      <c r="R244" s="73">
        <f ca="1">IF(G244&lt;&gt;"",AVERAGE(OFFSET(Q244,-MIN(M244,$E$3),0):Q244),"")</f>
        <v>0.02521595197666122</v>
      </c>
      <c r="S244" s="56"/>
      <c r="T244" s="73">
        <f ca="1">IF(G244&lt;&gt;"",STDEVP(OFFSET(K244,-MIN(M244,$E$3),0):K244),"")</f>
        <v>0.014111227484913646</v>
      </c>
    </row>
    <row r="245" spans="1:20" ht="12.75">
      <c r="A245" s="9">
        <f t="shared" si="25"/>
        <v>238</v>
      </c>
      <c r="C245" s="3">
        <v>38875</v>
      </c>
      <c r="D245" s="4">
        <v>60.3</v>
      </c>
      <c r="E245" s="4">
        <v>60.36</v>
      </c>
      <c r="F245" s="4">
        <v>58.8</v>
      </c>
      <c r="G245" s="4">
        <v>58.82</v>
      </c>
      <c r="H245" s="5">
        <v>28005800</v>
      </c>
      <c r="I245" s="56">
        <v>58.82</v>
      </c>
      <c r="K245" s="23">
        <f t="shared" si="26"/>
        <v>-0.026158940397351005</v>
      </c>
      <c r="L245" s="34">
        <f t="shared" si="27"/>
        <v>28005.8</v>
      </c>
      <c r="M245" s="9">
        <f t="shared" si="31"/>
        <v>237</v>
      </c>
      <c r="N245" s="56">
        <f t="shared" si="28"/>
        <v>0.026530612244898055</v>
      </c>
      <c r="O245" s="73">
        <f t="shared" si="29"/>
        <v>0.0006622516556291647</v>
      </c>
      <c r="P245" s="73">
        <f t="shared" si="30"/>
        <v>0.026490066225165587</v>
      </c>
      <c r="Q245" s="73">
        <f t="shared" si="24"/>
        <v>0.026530612244898055</v>
      </c>
      <c r="R245" s="73">
        <f ca="1">IF(G245&lt;&gt;"",AVERAGE(OFFSET(Q245,-MIN(M245,$E$3),0):Q245),"")</f>
        <v>0.025717191146362253</v>
      </c>
      <c r="S245" s="56"/>
      <c r="T245" s="73">
        <f ca="1">IF(G245&lt;&gt;"",STDEVP(OFFSET(K245,-MIN(M245,$E$3),0):K245),"")</f>
        <v>0.015370161450588688</v>
      </c>
    </row>
    <row r="246" spans="1:20" ht="12.75">
      <c r="A246" s="9">
        <f t="shared" si="25"/>
        <v>239</v>
      </c>
      <c r="C246" s="3">
        <v>38876</v>
      </c>
      <c r="D246" s="4">
        <v>58.38</v>
      </c>
      <c r="E246" s="4">
        <v>59.7</v>
      </c>
      <c r="F246" s="4">
        <v>57.82</v>
      </c>
      <c r="G246" s="4">
        <v>59.57</v>
      </c>
      <c r="H246" s="5">
        <v>33407200</v>
      </c>
      <c r="I246" s="56">
        <v>59.57</v>
      </c>
      <c r="K246" s="23">
        <f t="shared" si="26"/>
        <v>0.012750765045902668</v>
      </c>
      <c r="L246" s="34">
        <f t="shared" si="27"/>
        <v>33407.2</v>
      </c>
      <c r="M246" s="9">
        <f t="shared" si="31"/>
        <v>238</v>
      </c>
      <c r="N246" s="56">
        <f t="shared" si="28"/>
        <v>0.032514700795572615</v>
      </c>
      <c r="O246" s="73">
        <f t="shared" si="29"/>
        <v>0.014960897653859329</v>
      </c>
      <c r="P246" s="73">
        <f t="shared" si="30"/>
        <v>0.01700102006120363</v>
      </c>
      <c r="Q246" s="73">
        <f t="shared" si="24"/>
        <v>0.032514700795572615</v>
      </c>
      <c r="R246" s="73">
        <f ca="1">IF(G246&lt;&gt;"",AVERAGE(OFFSET(Q246,-MIN(M246,$E$3),0):Q246),"")</f>
        <v>0.02571139263258312</v>
      </c>
      <c r="S246" s="56"/>
      <c r="T246" s="73">
        <f ca="1">IF(G246&lt;&gt;"",STDEVP(OFFSET(K246,-MIN(M246,$E$3),0):K246),"")</f>
        <v>0.01424420572901517</v>
      </c>
    </row>
    <row r="247" spans="1:20" ht="12.75">
      <c r="A247" s="9">
        <f t="shared" si="25"/>
        <v>240</v>
      </c>
      <c r="C247" s="3">
        <v>38877</v>
      </c>
      <c r="D247" s="4">
        <v>59.89</v>
      </c>
      <c r="E247" s="4">
        <v>59.9</v>
      </c>
      <c r="F247" s="4">
        <v>58.5</v>
      </c>
      <c r="G247" s="4">
        <v>58.8</v>
      </c>
      <c r="H247" s="5">
        <v>21101200</v>
      </c>
      <c r="I247" s="56">
        <v>58.8</v>
      </c>
      <c r="K247" s="23">
        <f t="shared" si="26"/>
        <v>-0.01292596944770863</v>
      </c>
      <c r="L247" s="34">
        <f t="shared" si="27"/>
        <v>21101.2</v>
      </c>
      <c r="M247" s="9">
        <f t="shared" si="31"/>
        <v>239</v>
      </c>
      <c r="N247" s="56">
        <f t="shared" si="28"/>
        <v>0.023931623931623847</v>
      </c>
      <c r="O247" s="73">
        <f t="shared" si="29"/>
        <v>0.005539701191874968</v>
      </c>
      <c r="P247" s="73">
        <f t="shared" si="30"/>
        <v>0.017962061440322308</v>
      </c>
      <c r="Q247" s="73">
        <f t="shared" si="24"/>
        <v>0.023931623931623847</v>
      </c>
      <c r="R247" s="73">
        <f ca="1">IF(G247&lt;&gt;"",AVERAGE(OFFSET(Q247,-MIN(M247,$E$3),0):Q247),"")</f>
        <v>0.0260372050933772</v>
      </c>
      <c r="S247" s="56"/>
      <c r="T247" s="73">
        <f ca="1">IF(G247&lt;&gt;"",STDEVP(OFFSET(K247,-MIN(M247,$E$3),0):K247),"")</f>
        <v>0.01454552389858626</v>
      </c>
    </row>
    <row r="248" spans="1:20" ht="12.75">
      <c r="A248" s="9">
        <f t="shared" si="25"/>
        <v>241</v>
      </c>
      <c r="C248" s="3">
        <v>38880</v>
      </c>
      <c r="D248" s="4">
        <v>59.05</v>
      </c>
      <c r="E248" s="4">
        <v>59.35</v>
      </c>
      <c r="F248" s="4">
        <v>58.13</v>
      </c>
      <c r="G248" s="4">
        <v>58.24</v>
      </c>
      <c r="H248" s="5">
        <v>18915600</v>
      </c>
      <c r="I248" s="56">
        <v>58.24</v>
      </c>
      <c r="K248" s="23">
        <f t="shared" si="26"/>
        <v>-0.00952380952380949</v>
      </c>
      <c r="L248" s="34">
        <f t="shared" si="27"/>
        <v>18915.6</v>
      </c>
      <c r="M248" s="9">
        <f t="shared" si="31"/>
        <v>240</v>
      </c>
      <c r="N248" s="56">
        <f t="shared" si="28"/>
        <v>0.020987441940478302</v>
      </c>
      <c r="O248" s="73">
        <f t="shared" si="29"/>
        <v>0.009353741496598733</v>
      </c>
      <c r="P248" s="73">
        <f t="shared" si="30"/>
        <v>0.011394557823129148</v>
      </c>
      <c r="Q248" s="73">
        <f t="shared" si="24"/>
        <v>0.020987441940478302</v>
      </c>
      <c r="R248" s="73">
        <f ca="1">IF(G248&lt;&gt;"",AVERAGE(OFFSET(Q248,-MIN(M248,$E$3),0):Q248),"")</f>
        <v>0.025710877693330653</v>
      </c>
      <c r="S248" s="56"/>
      <c r="T248" s="73">
        <f ca="1">IF(G248&lt;&gt;"",STDEVP(OFFSET(K248,-MIN(M248,$E$3),0):K248),"")</f>
        <v>0.01440121753203575</v>
      </c>
    </row>
    <row r="249" spans="1:20" ht="12.75">
      <c r="A249" s="9">
        <f t="shared" si="25"/>
        <v>242</v>
      </c>
      <c r="C249" s="3">
        <v>38881</v>
      </c>
      <c r="D249" s="4">
        <v>57.75</v>
      </c>
      <c r="E249" s="4">
        <v>58.3</v>
      </c>
      <c r="F249" s="4">
        <v>56.65</v>
      </c>
      <c r="G249" s="4">
        <v>56.65</v>
      </c>
      <c r="H249" s="5">
        <v>27511500</v>
      </c>
      <c r="I249" s="56">
        <v>56.65</v>
      </c>
      <c r="K249" s="23">
        <f t="shared" si="26"/>
        <v>-0.027300824175824245</v>
      </c>
      <c r="L249" s="34">
        <f t="shared" si="27"/>
        <v>27511.5</v>
      </c>
      <c r="M249" s="9">
        <f t="shared" si="31"/>
        <v>241</v>
      </c>
      <c r="N249" s="56">
        <f t="shared" si="28"/>
        <v>0.029126213592232997</v>
      </c>
      <c r="O249" s="73">
        <f t="shared" si="29"/>
        <v>0.0010302197802196655</v>
      </c>
      <c r="P249" s="73">
        <f t="shared" si="30"/>
        <v>0.027300824175824245</v>
      </c>
      <c r="Q249" s="73">
        <f t="shared" si="24"/>
        <v>0.029126213592232997</v>
      </c>
      <c r="R249" s="73">
        <f ca="1">IF(G249&lt;&gt;"",AVERAGE(OFFSET(Q249,-MIN(M249,$E$3),0):Q249),"")</f>
        <v>0.025581884276667802</v>
      </c>
      <c r="S249" s="56"/>
      <c r="T249" s="73">
        <f ca="1">IF(G249&lt;&gt;"",STDEVP(OFFSET(K249,-MIN(M249,$E$3),0):K249),"")</f>
        <v>0.015490336647481923</v>
      </c>
    </row>
    <row r="250" spans="1:20" ht="12.75">
      <c r="A250" s="9">
        <f t="shared" si="25"/>
        <v>243</v>
      </c>
      <c r="C250" s="3">
        <v>38882</v>
      </c>
      <c r="D250" s="4">
        <v>56.65</v>
      </c>
      <c r="E250" s="4">
        <v>57.99</v>
      </c>
      <c r="F250" s="4">
        <v>56.64</v>
      </c>
      <c r="G250" s="4">
        <v>57.8</v>
      </c>
      <c r="H250" s="5">
        <v>24867900</v>
      </c>
      <c r="I250" s="56">
        <v>57.8</v>
      </c>
      <c r="K250" s="23">
        <f t="shared" si="26"/>
        <v>0.02030008826125318</v>
      </c>
      <c r="L250" s="34">
        <f t="shared" si="27"/>
        <v>24867.9</v>
      </c>
      <c r="M250" s="9">
        <f t="shared" si="31"/>
        <v>242</v>
      </c>
      <c r="N250" s="56">
        <f t="shared" si="28"/>
        <v>0.02383474576271194</v>
      </c>
      <c r="O250" s="73">
        <f t="shared" si="29"/>
        <v>0.02365401588702576</v>
      </c>
      <c r="P250" s="73">
        <f t="shared" si="30"/>
        <v>0.0001765225066195919</v>
      </c>
      <c r="Q250" s="73">
        <f t="shared" si="24"/>
        <v>0.02383474576271194</v>
      </c>
      <c r="R250" s="73">
        <f ca="1">IF(G250&lt;&gt;"",AVERAGE(OFFSET(Q250,-MIN(M250,$E$3),0):Q250),"")</f>
        <v>0.025476233667438845</v>
      </c>
      <c r="S250" s="56"/>
      <c r="T250" s="73">
        <f ca="1">IF(G250&lt;&gt;"",STDEVP(OFFSET(K250,-MIN(M250,$E$3),0):K250),"")</f>
        <v>0.016665798287879213</v>
      </c>
    </row>
    <row r="251" spans="1:20" ht="12.75">
      <c r="A251" s="9">
        <f t="shared" si="25"/>
        <v>244</v>
      </c>
      <c r="C251" s="3">
        <v>38883</v>
      </c>
      <c r="D251" s="4">
        <v>58.48</v>
      </c>
      <c r="E251" s="4">
        <v>59.55</v>
      </c>
      <c r="F251" s="4">
        <v>57.96</v>
      </c>
      <c r="G251" s="4">
        <v>59.12</v>
      </c>
      <c r="H251" s="5">
        <v>24902100</v>
      </c>
      <c r="I251" s="56">
        <v>59.12</v>
      </c>
      <c r="K251" s="23">
        <f t="shared" si="26"/>
        <v>0.02283737024221444</v>
      </c>
      <c r="L251" s="34">
        <f t="shared" si="27"/>
        <v>24902.1</v>
      </c>
      <c r="M251" s="9">
        <f t="shared" si="31"/>
        <v>243</v>
      </c>
      <c r="N251" s="56">
        <f t="shared" si="28"/>
        <v>0.027432712215320842</v>
      </c>
      <c r="O251" s="73">
        <f t="shared" si="29"/>
        <v>0.030276816608996615</v>
      </c>
      <c r="P251" s="73">
        <f t="shared" si="30"/>
        <v>0.0027681660899654403</v>
      </c>
      <c r="Q251" s="73">
        <f t="shared" si="24"/>
        <v>0.030276816608996615</v>
      </c>
      <c r="R251" s="73">
        <f ca="1">IF(G251&lt;&gt;"",AVERAGE(OFFSET(Q251,-MIN(M251,$E$3),0):Q251),"")</f>
        <v>0.02552230152026742</v>
      </c>
      <c r="S251" s="56"/>
      <c r="T251" s="73">
        <f ca="1">IF(G251&lt;&gt;"",STDEVP(OFFSET(K251,-MIN(M251,$E$3),0):K251),"")</f>
        <v>0.01782766493232291</v>
      </c>
    </row>
    <row r="252" spans="1:20" ht="12.75">
      <c r="A252" s="9">
        <f t="shared" si="25"/>
        <v>245</v>
      </c>
      <c r="C252" s="3">
        <v>38884</v>
      </c>
      <c r="D252" s="4">
        <v>58.95</v>
      </c>
      <c r="E252" s="4">
        <v>59.49</v>
      </c>
      <c r="F252" s="4">
        <v>58.17</v>
      </c>
      <c r="G252" s="4">
        <v>58.8</v>
      </c>
      <c r="H252" s="5">
        <v>27767200</v>
      </c>
      <c r="I252" s="56">
        <v>58.8</v>
      </c>
      <c r="K252" s="23">
        <f t="shared" si="26"/>
        <v>-0.005412719891745632</v>
      </c>
      <c r="L252" s="34">
        <f t="shared" si="27"/>
        <v>27767.2</v>
      </c>
      <c r="M252" s="9">
        <f t="shared" si="31"/>
        <v>244</v>
      </c>
      <c r="N252" s="56">
        <f t="shared" si="28"/>
        <v>0.022692109334708555</v>
      </c>
      <c r="O252" s="73">
        <f t="shared" si="29"/>
        <v>0.006258457374830995</v>
      </c>
      <c r="P252" s="73">
        <f t="shared" si="30"/>
        <v>0.016069012178619668</v>
      </c>
      <c r="Q252" s="73">
        <f t="shared" si="24"/>
        <v>0.022692109334708555</v>
      </c>
      <c r="R252" s="73">
        <f ca="1">IF(G252&lt;&gt;"",AVERAGE(OFFSET(Q252,-MIN(M252,$E$3),0):Q252),"")</f>
        <v>0.02500515872605331</v>
      </c>
      <c r="S252" s="56"/>
      <c r="T252" s="73">
        <f ca="1">IF(G252&lt;&gt;"",STDEVP(OFFSET(K252,-MIN(M252,$E$3),0):K252),"")</f>
        <v>0.016588857286664493</v>
      </c>
    </row>
    <row r="253" spans="1:20" ht="12.75">
      <c r="A253" s="9">
        <f t="shared" si="25"/>
        <v>246</v>
      </c>
      <c r="C253" s="3">
        <v>38887</v>
      </c>
      <c r="D253" s="4">
        <v>58.77</v>
      </c>
      <c r="E253" s="4">
        <v>58.81</v>
      </c>
      <c r="F253" s="4">
        <v>57.21</v>
      </c>
      <c r="G253" s="4">
        <v>57.39</v>
      </c>
      <c r="H253" s="5">
        <v>20175700</v>
      </c>
      <c r="I253" s="56">
        <v>57.39</v>
      </c>
      <c r="K253" s="23">
        <f t="shared" si="26"/>
        <v>-0.023979591836734593</v>
      </c>
      <c r="L253" s="34">
        <f t="shared" si="27"/>
        <v>20175.7</v>
      </c>
      <c r="M253" s="9">
        <f t="shared" si="31"/>
        <v>245</v>
      </c>
      <c r="N253" s="56">
        <f t="shared" si="28"/>
        <v>0.027967138612130737</v>
      </c>
      <c r="O253" s="73">
        <f t="shared" si="29"/>
        <v>0.0001700680272109789</v>
      </c>
      <c r="P253" s="73">
        <f t="shared" si="30"/>
        <v>0.027040816326530548</v>
      </c>
      <c r="Q253" s="73">
        <f t="shared" si="24"/>
        <v>0.027967138612130737</v>
      </c>
      <c r="R253" s="73">
        <f ca="1">IF(G253&lt;&gt;"",AVERAGE(OFFSET(Q253,-MIN(M253,$E$3),0):Q253),"")</f>
        <v>0.02593853593706686</v>
      </c>
      <c r="S253" s="56"/>
      <c r="T253" s="73">
        <f ca="1">IF(G253&lt;&gt;"",STDEVP(OFFSET(K253,-MIN(M253,$E$3),0):K253),"")</f>
        <v>0.01735332510576004</v>
      </c>
    </row>
    <row r="254" spans="1:20" ht="12.75">
      <c r="A254" s="9">
        <f t="shared" si="25"/>
        <v>247</v>
      </c>
      <c r="C254" s="3">
        <v>38888</v>
      </c>
      <c r="D254" s="4">
        <v>57.66</v>
      </c>
      <c r="E254" s="4">
        <v>58.34</v>
      </c>
      <c r="F254" s="4">
        <v>57.26</v>
      </c>
      <c r="G254" s="4">
        <v>57.39</v>
      </c>
      <c r="H254" s="5">
        <v>19858000</v>
      </c>
      <c r="I254" s="56">
        <v>57.39</v>
      </c>
      <c r="K254" s="23">
        <f t="shared" si="26"/>
        <v>0</v>
      </c>
      <c r="L254" s="34">
        <f t="shared" si="27"/>
        <v>19858</v>
      </c>
      <c r="M254" s="9">
        <f t="shared" si="31"/>
        <v>246</v>
      </c>
      <c r="N254" s="56">
        <f t="shared" si="28"/>
        <v>0.018861334264757446</v>
      </c>
      <c r="O254" s="73">
        <f t="shared" si="29"/>
        <v>0.016553406516814917</v>
      </c>
      <c r="P254" s="73">
        <f t="shared" si="30"/>
        <v>0.0022652029970378074</v>
      </c>
      <c r="Q254" s="73">
        <f t="shared" si="24"/>
        <v>0.018861334264757446</v>
      </c>
      <c r="R254" s="73">
        <f ca="1">IF(G254&lt;&gt;"",AVERAGE(OFFSET(Q254,-MIN(M254,$E$3),0):Q254),"")</f>
        <v>0.025321616736328854</v>
      </c>
      <c r="S254" s="56"/>
      <c r="T254" s="73">
        <f ca="1">IF(G254&lt;&gt;"",STDEVP(OFFSET(K254,-MIN(M254,$E$3),0):K254),"")</f>
        <v>0.016702634479255973</v>
      </c>
    </row>
    <row r="255" spans="1:20" ht="12.75">
      <c r="A255" s="9">
        <f t="shared" si="25"/>
        <v>248</v>
      </c>
      <c r="C255" s="3">
        <v>38889</v>
      </c>
      <c r="D255" s="4">
        <v>57.35</v>
      </c>
      <c r="E255" s="4">
        <v>58.87</v>
      </c>
      <c r="F255" s="4">
        <v>57.25</v>
      </c>
      <c r="G255" s="4">
        <v>58.06</v>
      </c>
      <c r="H255" s="5">
        <v>22485600</v>
      </c>
      <c r="I255" s="56">
        <v>58.06</v>
      </c>
      <c r="K255" s="23">
        <f t="shared" si="26"/>
        <v>0.01167450775396417</v>
      </c>
      <c r="L255" s="34">
        <f t="shared" si="27"/>
        <v>22485.6</v>
      </c>
      <c r="M255" s="9">
        <f t="shared" si="31"/>
        <v>247</v>
      </c>
      <c r="N255" s="56">
        <f t="shared" si="28"/>
        <v>0.028296943231441052</v>
      </c>
      <c r="O255" s="73">
        <f t="shared" si="29"/>
        <v>0.0257884648893536</v>
      </c>
      <c r="P255" s="73">
        <f t="shared" si="30"/>
        <v>0.0024394493814253737</v>
      </c>
      <c r="Q255" s="73">
        <f t="shared" si="24"/>
        <v>0.028296943231441052</v>
      </c>
      <c r="R255" s="73">
        <f ca="1">IF(G255&lt;&gt;"",AVERAGE(OFFSET(Q255,-MIN(M255,$E$3),0):Q255),"")</f>
        <v>0.02575783419227588</v>
      </c>
      <c r="S255" s="56"/>
      <c r="T255" s="73">
        <f ca="1">IF(G255&lt;&gt;"",STDEVP(OFFSET(K255,-MIN(M255,$E$3),0):K255),"")</f>
        <v>0.01669558271720447</v>
      </c>
    </row>
    <row r="256" spans="1:20" ht="12.75">
      <c r="A256" s="9">
        <f t="shared" si="25"/>
        <v>249</v>
      </c>
      <c r="C256" s="3">
        <v>38890</v>
      </c>
      <c r="D256" s="4">
        <v>57.72</v>
      </c>
      <c r="E256" s="4">
        <v>58.26</v>
      </c>
      <c r="F256" s="4">
        <v>57.65</v>
      </c>
      <c r="G256" s="4">
        <v>57.97</v>
      </c>
      <c r="H256" s="5">
        <v>16676600</v>
      </c>
      <c r="I256" s="56">
        <v>57.97</v>
      </c>
      <c r="K256" s="23">
        <f t="shared" si="26"/>
        <v>-0.0015501205649328664</v>
      </c>
      <c r="L256" s="34">
        <f t="shared" si="27"/>
        <v>16676.6</v>
      </c>
      <c r="M256" s="9">
        <f t="shared" si="31"/>
        <v>248</v>
      </c>
      <c r="N256" s="56">
        <f t="shared" si="28"/>
        <v>0.010581092801387637</v>
      </c>
      <c r="O256" s="73">
        <f t="shared" si="29"/>
        <v>0.003444712366517333</v>
      </c>
      <c r="P256" s="73">
        <f t="shared" si="30"/>
        <v>0.007061660351360688</v>
      </c>
      <c r="Q256" s="73">
        <f t="shared" si="24"/>
        <v>0.010581092801387637</v>
      </c>
      <c r="R256" s="73">
        <f ca="1">IF(G256&lt;&gt;"",AVERAGE(OFFSET(Q256,-MIN(M256,$E$3),0):Q256),"")</f>
        <v>0.02519678478830018</v>
      </c>
      <c r="S256" s="56"/>
      <c r="T256" s="73">
        <f ca="1">IF(G256&lt;&gt;"",STDEVP(OFFSET(K256,-MIN(M256,$E$3),0):K256),"")</f>
        <v>0.01661669797475001</v>
      </c>
    </row>
    <row r="257" spans="1:20" ht="12.75">
      <c r="A257" s="9">
        <f t="shared" si="25"/>
        <v>250</v>
      </c>
      <c r="C257" s="3">
        <v>38891</v>
      </c>
      <c r="D257" s="4">
        <v>58.15</v>
      </c>
      <c r="E257" s="4">
        <v>58.85</v>
      </c>
      <c r="F257" s="4">
        <v>58.01</v>
      </c>
      <c r="G257" s="4">
        <v>58.1</v>
      </c>
      <c r="H257" s="5">
        <v>15689000</v>
      </c>
      <c r="I257" s="56">
        <v>58.1</v>
      </c>
      <c r="K257" s="23">
        <f t="shared" si="26"/>
        <v>0.0022425392444367365</v>
      </c>
      <c r="L257" s="34">
        <f t="shared" si="27"/>
        <v>15689</v>
      </c>
      <c r="M257" s="9">
        <f t="shared" si="31"/>
        <v>249</v>
      </c>
      <c r="N257" s="56">
        <f t="shared" si="28"/>
        <v>0.014480262023789159</v>
      </c>
      <c r="O257" s="73">
        <f t="shared" si="29"/>
        <v>0.015180265654648917</v>
      </c>
      <c r="P257" s="73">
        <f t="shared" si="30"/>
        <v>0.0006900120752113548</v>
      </c>
      <c r="Q257" s="73">
        <f t="shared" si="24"/>
        <v>0.015180265654648917</v>
      </c>
      <c r="R257" s="73">
        <f ca="1">IF(G257&lt;&gt;"",AVERAGE(OFFSET(Q257,-MIN(M257,$E$3),0):Q257),"")</f>
        <v>0.024732462499711852</v>
      </c>
      <c r="S257" s="56"/>
      <c r="T257" s="73">
        <f ca="1">IF(G257&lt;&gt;"",STDEVP(OFFSET(K257,-MIN(M257,$E$3),0):K257),"")</f>
        <v>0.016373349296693734</v>
      </c>
    </row>
    <row r="258" spans="1:20" ht="12.75">
      <c r="A258" s="9">
        <f t="shared" si="25"/>
        <v>251</v>
      </c>
      <c r="C258" s="3">
        <v>38894</v>
      </c>
      <c r="D258" s="4">
        <v>58.1</v>
      </c>
      <c r="E258" s="4">
        <v>59.02</v>
      </c>
      <c r="F258" s="4">
        <v>57.91</v>
      </c>
      <c r="G258" s="4">
        <v>58.82</v>
      </c>
      <c r="H258" s="5">
        <v>14053900</v>
      </c>
      <c r="I258" s="56">
        <v>58.82</v>
      </c>
      <c r="K258" s="23">
        <f t="shared" si="26"/>
        <v>0.012392426850258209</v>
      </c>
      <c r="L258" s="34">
        <f t="shared" si="27"/>
        <v>14053.9</v>
      </c>
      <c r="M258" s="9">
        <f t="shared" si="31"/>
        <v>250</v>
      </c>
      <c r="N258" s="56">
        <f t="shared" si="28"/>
        <v>0.0191676739768607</v>
      </c>
      <c r="O258" s="73">
        <f t="shared" si="29"/>
        <v>0.01583476764199654</v>
      </c>
      <c r="P258" s="73">
        <f t="shared" si="30"/>
        <v>0.00327022375215158</v>
      </c>
      <c r="Q258" s="73">
        <f t="shared" si="24"/>
        <v>0.0191676739768607</v>
      </c>
      <c r="R258" s="73">
        <f ca="1">IF(G258&lt;&gt;"",AVERAGE(OFFSET(Q258,-MIN(M258,$E$3),0):Q258),"")</f>
        <v>0.023565862987058126</v>
      </c>
      <c r="S258" s="56"/>
      <c r="T258" s="73">
        <f ca="1">IF(G258&lt;&gt;"",STDEVP(OFFSET(K258,-MIN(M258,$E$3),0):K258),"")</f>
        <v>0.01569626326791549</v>
      </c>
    </row>
    <row r="259" spans="1:20" ht="12.75">
      <c r="A259" s="9">
        <f t="shared" si="25"/>
        <v>252</v>
      </c>
      <c r="C259" s="3">
        <v>38895</v>
      </c>
      <c r="D259" s="4">
        <v>58.97</v>
      </c>
      <c r="E259" s="4">
        <v>59.91</v>
      </c>
      <c r="F259" s="4">
        <v>58.97</v>
      </c>
      <c r="G259" s="4">
        <v>59.65</v>
      </c>
      <c r="H259" s="5">
        <v>26964700</v>
      </c>
      <c r="I259" s="56">
        <v>59.65</v>
      </c>
      <c r="K259" s="23">
        <f t="shared" si="26"/>
        <v>0.014110846650799092</v>
      </c>
      <c r="L259" s="34">
        <f t="shared" si="27"/>
        <v>26964.7</v>
      </c>
      <c r="M259" s="9">
        <f t="shared" si="31"/>
        <v>251</v>
      </c>
      <c r="N259" s="56">
        <f t="shared" si="28"/>
        <v>0.015940308631507527</v>
      </c>
      <c r="O259" s="73">
        <f t="shared" si="29"/>
        <v>0.01853111186671197</v>
      </c>
      <c r="P259" s="73">
        <f t="shared" si="30"/>
        <v>0.002550153009180489</v>
      </c>
      <c r="Q259" s="73">
        <f t="shared" si="24"/>
        <v>0.01853111186671197</v>
      </c>
      <c r="R259" s="73">
        <f ca="1">IF(G259&lt;&gt;"",AVERAGE(OFFSET(Q259,-MIN(M259,$E$3),0):Q259),"")</f>
        <v>0.023231988307944092</v>
      </c>
      <c r="S259" s="56"/>
      <c r="T259" s="73">
        <f ca="1">IF(G259&lt;&gt;"",STDEVP(OFFSET(K259,-MIN(M259,$E$3),0):K259),"")</f>
        <v>0.0160767980320324</v>
      </c>
    </row>
    <row r="260" spans="1:20" ht="12.75">
      <c r="A260" s="9">
        <f t="shared" si="25"/>
        <v>253</v>
      </c>
      <c r="I260" s="56"/>
      <c r="K260" s="23">
        <f t="shared" si="26"/>
      </c>
      <c r="L260" s="34">
        <f t="shared" si="27"/>
      </c>
      <c r="M260" s="9">
        <f t="shared" si="31"/>
        <v>252</v>
      </c>
      <c r="N260" s="56">
        <f t="shared" si="28"/>
      </c>
      <c r="O260" s="73">
        <f t="shared" si="29"/>
      </c>
      <c r="P260" s="73">
        <f t="shared" si="30"/>
      </c>
      <c r="Q260" s="73">
        <f t="shared" si="24"/>
      </c>
      <c r="R260" s="73">
        <f ca="1">IF(G260&lt;&gt;"",AVERAGE(OFFSET(Q260,-MIN(M260,$E$3),0):Q260),"")</f>
      </c>
      <c r="S260" s="56"/>
      <c r="T260" s="73">
        <f ca="1">IF(G260&lt;&gt;"",STDEVP(OFFSET(K260,-MIN(M260,$E$3),0):K260),"")</f>
      </c>
    </row>
    <row r="261" spans="1:20" ht="12.75">
      <c r="A261" s="9">
        <f t="shared" si="25"/>
        <v>254</v>
      </c>
      <c r="I261" s="56"/>
      <c r="K261" s="23">
        <f t="shared" si="26"/>
      </c>
      <c r="L261" s="34">
        <f t="shared" si="27"/>
      </c>
      <c r="M261" s="9">
        <f t="shared" si="31"/>
        <v>253</v>
      </c>
      <c r="N261" s="56">
        <f t="shared" si="28"/>
      </c>
      <c r="O261" s="73">
        <f t="shared" si="29"/>
      </c>
      <c r="P261" s="73">
        <f t="shared" si="30"/>
      </c>
      <c r="Q261" s="73">
        <f t="shared" si="24"/>
      </c>
      <c r="R261" s="73">
        <f ca="1">IF(G261&lt;&gt;"",AVERAGE(OFFSET(Q261,-MIN(M261,$E$3),0):Q261),"")</f>
      </c>
      <c r="S261" s="56"/>
      <c r="T261" s="73">
        <f ca="1">IF(G261&lt;&gt;"",STDEVP(OFFSET(K261,-MIN(M261,$E$3),0):K261),"")</f>
      </c>
    </row>
    <row r="262" spans="1:20" ht="12.75">
      <c r="A262" s="9">
        <f t="shared" si="25"/>
        <v>255</v>
      </c>
      <c r="I262" s="56"/>
      <c r="K262" s="23">
        <f t="shared" si="26"/>
      </c>
      <c r="L262" s="34">
        <f t="shared" si="27"/>
      </c>
      <c r="M262" s="9">
        <f t="shared" si="31"/>
        <v>254</v>
      </c>
      <c r="N262" s="56">
        <f t="shared" si="28"/>
      </c>
      <c r="O262" s="73">
        <f t="shared" si="29"/>
      </c>
      <c r="P262" s="73">
        <f t="shared" si="30"/>
      </c>
      <c r="Q262" s="73">
        <f t="shared" si="24"/>
      </c>
      <c r="R262" s="73">
        <f ca="1">IF(G262&lt;&gt;"",AVERAGE(OFFSET(Q262,-MIN(M262,$E$3),0):Q262),"")</f>
      </c>
      <c r="S262" s="56"/>
      <c r="T262" s="73">
        <f ca="1">IF(G262&lt;&gt;"",STDEVP(OFFSET(K262,-MIN(M262,$E$3),0):K262),"")</f>
      </c>
    </row>
    <row r="263" spans="1:20" ht="12.75">
      <c r="A263" s="9">
        <f t="shared" si="25"/>
        <v>256</v>
      </c>
      <c r="I263" s="56"/>
      <c r="K263" s="23">
        <f t="shared" si="26"/>
      </c>
      <c r="L263" s="34">
        <f t="shared" si="27"/>
      </c>
      <c r="M263" s="9">
        <f t="shared" si="31"/>
        <v>255</v>
      </c>
      <c r="N263" s="56">
        <f t="shared" si="28"/>
      </c>
      <c r="O263" s="73">
        <f t="shared" si="29"/>
      </c>
      <c r="P263" s="73">
        <f t="shared" si="30"/>
      </c>
      <c r="Q263" s="73">
        <f t="shared" si="24"/>
      </c>
      <c r="R263" s="73">
        <f ca="1">IF(G263&lt;&gt;"",AVERAGE(OFFSET(Q263,-MIN(M263,$E$3),0):Q263),"")</f>
      </c>
      <c r="S263" s="56"/>
      <c r="T263" s="73">
        <f ca="1">IF(G263&lt;&gt;"",STDEVP(OFFSET(K263,-MIN(M263,$E$3),0):K263),"")</f>
      </c>
    </row>
    <row r="264" spans="1:20" ht="12.75">
      <c r="A264" s="9">
        <f t="shared" si="25"/>
        <v>257</v>
      </c>
      <c r="I264" s="56"/>
      <c r="K264" s="23">
        <f t="shared" si="26"/>
      </c>
      <c r="L264" s="34">
        <f t="shared" si="27"/>
      </c>
      <c r="M264" s="9">
        <f t="shared" si="31"/>
        <v>256</v>
      </c>
      <c r="N264" s="56">
        <f t="shared" si="28"/>
      </c>
      <c r="O264" s="73">
        <f t="shared" si="29"/>
      </c>
      <c r="P264" s="73">
        <f t="shared" si="30"/>
      </c>
      <c r="Q264" s="73">
        <f aca="true" t="shared" si="32" ref="Q264:Q327">IF(G264&lt;&gt;"",MAX(N264:P264),"")</f>
      </c>
      <c r="R264" s="73">
        <f ca="1">IF(G264&lt;&gt;"",AVERAGE(OFFSET(Q264,-MIN(M264,$E$3),0):Q264),"")</f>
      </c>
      <c r="S264" s="56"/>
      <c r="T264" s="73">
        <f ca="1">IF(G264&lt;&gt;"",STDEVP(OFFSET(K264,-MIN(M264,$E$3),0):K264),"")</f>
      </c>
    </row>
    <row r="265" spans="1:20" ht="12.75">
      <c r="A265" s="9">
        <f t="shared" si="25"/>
        <v>258</v>
      </c>
      <c r="I265" s="56"/>
      <c r="K265" s="23">
        <f t="shared" si="26"/>
      </c>
      <c r="L265" s="34">
        <f t="shared" si="27"/>
      </c>
      <c r="M265" s="9">
        <f t="shared" si="31"/>
        <v>257</v>
      </c>
      <c r="N265" s="56">
        <f t="shared" si="28"/>
      </c>
      <c r="O265" s="73">
        <f t="shared" si="29"/>
      </c>
      <c r="P265" s="73">
        <f t="shared" si="30"/>
      </c>
      <c r="Q265" s="73">
        <f t="shared" si="32"/>
      </c>
      <c r="R265" s="73">
        <f ca="1">IF(G265&lt;&gt;"",AVERAGE(OFFSET(Q265,-MIN(M265,$E$3),0):Q265),"")</f>
      </c>
      <c r="S265" s="56"/>
      <c r="T265" s="73">
        <f ca="1">IF(G265&lt;&gt;"",STDEVP(OFFSET(K265,-MIN(M265,$E$3),0):K265),"")</f>
      </c>
    </row>
    <row r="266" spans="1:20" ht="12.75">
      <c r="A266" s="9">
        <f aca="true" t="shared" si="33" ref="A266:A329">1+A265</f>
        <v>259</v>
      </c>
      <c r="I266" s="56"/>
      <c r="K266" s="23">
        <f aca="true" t="shared" si="34" ref="K266:K329">IF(G266&lt;&gt;"",I266/I265-1,"")</f>
      </c>
      <c r="L266" s="34">
        <f aca="true" t="shared" si="35" ref="L266:L329">IF(G266&lt;&gt;"",H266/1000,"")</f>
      </c>
      <c r="M266" s="9">
        <f t="shared" si="31"/>
        <v>258</v>
      </c>
      <c r="N266" s="56">
        <f aca="true" t="shared" si="36" ref="N266:N329">IF(G266&lt;&gt;"",IF($N$4=2,E266/F266-1,E266-F266),"")</f>
      </c>
      <c r="O266" s="73">
        <f aca="true" t="shared" si="37" ref="O266:O329">IF(G266&lt;&gt;"",IF($N$4=2,ABS(E266/G265-1),ABS(E266-G265)),"")</f>
      </c>
      <c r="P266" s="73">
        <f aca="true" t="shared" si="38" ref="P266:P329">IF(G266&lt;&gt;"",IF($N$4=2,ABS(F266/G265-1),ABS(F266-G265)),"")</f>
      </c>
      <c r="Q266" s="73">
        <f t="shared" si="32"/>
      </c>
      <c r="R266" s="73">
        <f ca="1">IF(G266&lt;&gt;"",AVERAGE(OFFSET(Q266,-MIN(M266,$E$3),0):Q266),"")</f>
      </c>
      <c r="S266" s="56"/>
      <c r="T266" s="73">
        <f ca="1">IF(G266&lt;&gt;"",STDEVP(OFFSET(K266,-MIN(M266,$E$3),0):K266),"")</f>
      </c>
    </row>
    <row r="267" spans="1:20" ht="12.75">
      <c r="A267" s="9">
        <f t="shared" si="33"/>
        <v>260</v>
      </c>
      <c r="I267" s="56"/>
      <c r="K267" s="23">
        <f t="shared" si="34"/>
      </c>
      <c r="L267" s="34">
        <f t="shared" si="35"/>
      </c>
      <c r="M267" s="9">
        <f aca="true" t="shared" si="39" ref="M267:M330">1+M266</f>
        <v>259</v>
      </c>
      <c r="N267" s="56">
        <f t="shared" si="36"/>
      </c>
      <c r="O267" s="73">
        <f t="shared" si="37"/>
      </c>
      <c r="P267" s="73">
        <f t="shared" si="38"/>
      </c>
      <c r="Q267" s="73">
        <f t="shared" si="32"/>
      </c>
      <c r="R267" s="73">
        <f ca="1">IF(G267&lt;&gt;"",AVERAGE(OFFSET(Q267,-MIN(M267,$E$3),0):Q267),"")</f>
      </c>
      <c r="S267" s="56"/>
      <c r="T267" s="73">
        <f ca="1">IF(G267&lt;&gt;"",STDEVP(OFFSET(K267,-MIN(M267,$E$3),0):K267),"")</f>
      </c>
    </row>
    <row r="268" spans="1:20" ht="12.75">
      <c r="A268" s="9">
        <f t="shared" si="33"/>
        <v>261</v>
      </c>
      <c r="I268" s="56"/>
      <c r="K268" s="23">
        <f t="shared" si="34"/>
      </c>
      <c r="L268" s="34">
        <f t="shared" si="35"/>
      </c>
      <c r="M268" s="9">
        <f t="shared" si="39"/>
        <v>260</v>
      </c>
      <c r="N268" s="56">
        <f t="shared" si="36"/>
      </c>
      <c r="O268" s="73">
        <f t="shared" si="37"/>
      </c>
      <c r="P268" s="73">
        <f t="shared" si="38"/>
      </c>
      <c r="Q268" s="73">
        <f t="shared" si="32"/>
      </c>
      <c r="R268" s="73">
        <f ca="1">IF(G268&lt;&gt;"",AVERAGE(OFFSET(Q268,-MIN(M268,$E$3),0):Q268),"")</f>
      </c>
      <c r="S268" s="56"/>
      <c r="T268" s="73">
        <f ca="1">IF(G268&lt;&gt;"",STDEVP(OFFSET(K268,-MIN(M268,$E$3),0):K268),"")</f>
      </c>
    </row>
    <row r="269" spans="1:20" ht="12.75">
      <c r="A269" s="9">
        <f t="shared" si="33"/>
        <v>262</v>
      </c>
      <c r="I269" s="56"/>
      <c r="K269" s="23">
        <f t="shared" si="34"/>
      </c>
      <c r="L269" s="34">
        <f t="shared" si="35"/>
      </c>
      <c r="M269" s="9">
        <f t="shared" si="39"/>
        <v>261</v>
      </c>
      <c r="N269" s="56">
        <f t="shared" si="36"/>
      </c>
      <c r="O269" s="73">
        <f t="shared" si="37"/>
      </c>
      <c r="P269" s="73">
        <f t="shared" si="38"/>
      </c>
      <c r="Q269" s="73">
        <f t="shared" si="32"/>
      </c>
      <c r="R269" s="73">
        <f ca="1">IF(G269&lt;&gt;"",AVERAGE(OFFSET(Q269,-MIN(M269,$E$3),0):Q269),"")</f>
      </c>
      <c r="S269" s="56"/>
      <c r="T269" s="73">
        <f ca="1">IF(G269&lt;&gt;"",STDEVP(OFFSET(K269,-MIN(M269,$E$3),0):K269),"")</f>
      </c>
    </row>
    <row r="270" spans="1:20" ht="12.75">
      <c r="A270" s="9">
        <f t="shared" si="33"/>
        <v>263</v>
      </c>
      <c r="I270" s="56"/>
      <c r="K270" s="23">
        <f t="shared" si="34"/>
      </c>
      <c r="L270" s="34">
        <f t="shared" si="35"/>
      </c>
      <c r="M270" s="9">
        <f t="shared" si="39"/>
        <v>262</v>
      </c>
      <c r="N270" s="56">
        <f t="shared" si="36"/>
      </c>
      <c r="O270" s="73">
        <f t="shared" si="37"/>
      </c>
      <c r="P270" s="73">
        <f t="shared" si="38"/>
      </c>
      <c r="Q270" s="73">
        <f t="shared" si="32"/>
      </c>
      <c r="R270" s="73">
        <f ca="1">IF(G270&lt;&gt;"",AVERAGE(OFFSET(Q270,-MIN(M270,$E$3),0):Q270),"")</f>
      </c>
      <c r="S270" s="56"/>
      <c r="T270" s="73">
        <f ca="1">IF(G270&lt;&gt;"",STDEVP(OFFSET(K270,-MIN(M270,$E$3),0):K270),"")</f>
      </c>
    </row>
    <row r="271" spans="1:20" ht="12.75">
      <c r="A271" s="9">
        <f t="shared" si="33"/>
        <v>264</v>
      </c>
      <c r="I271" s="56"/>
      <c r="K271" s="23">
        <f t="shared" si="34"/>
      </c>
      <c r="L271" s="34">
        <f t="shared" si="35"/>
      </c>
      <c r="M271" s="9">
        <f t="shared" si="39"/>
        <v>263</v>
      </c>
      <c r="N271" s="56">
        <f t="shared" si="36"/>
      </c>
      <c r="O271" s="73">
        <f t="shared" si="37"/>
      </c>
      <c r="P271" s="73">
        <f t="shared" si="38"/>
      </c>
      <c r="Q271" s="73">
        <f t="shared" si="32"/>
      </c>
      <c r="R271" s="73">
        <f ca="1">IF(G271&lt;&gt;"",AVERAGE(OFFSET(Q271,-MIN(M271,$E$3),0):Q271),"")</f>
      </c>
      <c r="S271" s="56"/>
      <c r="T271" s="73">
        <f ca="1">IF(G271&lt;&gt;"",STDEVP(OFFSET(K271,-MIN(M271,$E$3),0):K271),"")</f>
      </c>
    </row>
    <row r="272" spans="1:20" ht="12.75">
      <c r="A272" s="9">
        <f t="shared" si="33"/>
        <v>265</v>
      </c>
      <c r="I272" s="56"/>
      <c r="K272" s="23">
        <f t="shared" si="34"/>
      </c>
      <c r="L272" s="34">
        <f t="shared" si="35"/>
      </c>
      <c r="M272" s="9">
        <f t="shared" si="39"/>
        <v>264</v>
      </c>
      <c r="N272" s="56">
        <f t="shared" si="36"/>
      </c>
      <c r="O272" s="73">
        <f t="shared" si="37"/>
      </c>
      <c r="P272" s="73">
        <f t="shared" si="38"/>
      </c>
      <c r="Q272" s="73">
        <f t="shared" si="32"/>
      </c>
      <c r="R272" s="73">
        <f ca="1">IF(G272&lt;&gt;"",AVERAGE(OFFSET(Q272,-MIN(M272,$E$3),0):Q272),"")</f>
      </c>
      <c r="S272" s="56"/>
      <c r="T272" s="73">
        <f ca="1">IF(G272&lt;&gt;"",STDEVP(OFFSET(K272,-MIN(M272,$E$3),0):K272),"")</f>
      </c>
    </row>
    <row r="273" spans="1:20" ht="12.75">
      <c r="A273" s="9">
        <f t="shared" si="33"/>
        <v>266</v>
      </c>
      <c r="I273" s="56"/>
      <c r="K273" s="23">
        <f t="shared" si="34"/>
      </c>
      <c r="L273" s="34">
        <f t="shared" si="35"/>
      </c>
      <c r="M273" s="9">
        <f t="shared" si="39"/>
        <v>265</v>
      </c>
      <c r="N273" s="56">
        <f t="shared" si="36"/>
      </c>
      <c r="O273" s="73">
        <f t="shared" si="37"/>
      </c>
      <c r="P273" s="73">
        <f t="shared" si="38"/>
      </c>
      <c r="Q273" s="73">
        <f t="shared" si="32"/>
      </c>
      <c r="R273" s="73">
        <f ca="1">IF(G273&lt;&gt;"",AVERAGE(OFFSET(Q273,-MIN(M273,$E$3),0):Q273),"")</f>
      </c>
      <c r="S273" s="56"/>
      <c r="T273" s="73">
        <f ca="1">IF(G273&lt;&gt;"",STDEVP(OFFSET(K273,-MIN(M273,$E$3),0):K273),"")</f>
      </c>
    </row>
    <row r="274" spans="1:20" ht="12.75">
      <c r="A274" s="9">
        <f t="shared" si="33"/>
        <v>267</v>
      </c>
      <c r="I274" s="56"/>
      <c r="K274" s="23">
        <f t="shared" si="34"/>
      </c>
      <c r="L274" s="34">
        <f t="shared" si="35"/>
      </c>
      <c r="M274" s="9">
        <f t="shared" si="39"/>
        <v>266</v>
      </c>
      <c r="N274" s="56">
        <f t="shared" si="36"/>
      </c>
      <c r="O274" s="73">
        <f t="shared" si="37"/>
      </c>
      <c r="P274" s="73">
        <f t="shared" si="38"/>
      </c>
      <c r="Q274" s="73">
        <f t="shared" si="32"/>
      </c>
      <c r="R274" s="73">
        <f ca="1">IF(G274&lt;&gt;"",AVERAGE(OFFSET(Q274,-MIN(M274,$E$3),0):Q274),"")</f>
      </c>
      <c r="S274" s="56"/>
      <c r="T274" s="73">
        <f ca="1">IF(G274&lt;&gt;"",STDEVP(OFFSET(K274,-MIN(M274,$E$3),0):K274),"")</f>
      </c>
    </row>
    <row r="275" spans="1:20" ht="12.75">
      <c r="A275" s="9">
        <f t="shared" si="33"/>
        <v>268</v>
      </c>
      <c r="I275" s="56"/>
      <c r="K275" s="23">
        <f t="shared" si="34"/>
      </c>
      <c r="L275" s="34">
        <f t="shared" si="35"/>
      </c>
      <c r="M275" s="9">
        <f t="shared" si="39"/>
        <v>267</v>
      </c>
      <c r="N275" s="56">
        <f t="shared" si="36"/>
      </c>
      <c r="O275" s="73">
        <f t="shared" si="37"/>
      </c>
      <c r="P275" s="73">
        <f t="shared" si="38"/>
      </c>
      <c r="Q275" s="73">
        <f t="shared" si="32"/>
      </c>
      <c r="R275" s="73">
        <f ca="1">IF(G275&lt;&gt;"",AVERAGE(OFFSET(Q275,-MIN(M275,$E$3),0):Q275),"")</f>
      </c>
      <c r="S275" s="56"/>
      <c r="T275" s="73">
        <f ca="1">IF(G275&lt;&gt;"",STDEVP(OFFSET(K275,-MIN(M275,$E$3),0):K275),"")</f>
      </c>
    </row>
    <row r="276" spans="1:20" ht="12.75">
      <c r="A276" s="9">
        <f t="shared" si="33"/>
        <v>269</v>
      </c>
      <c r="I276" s="56"/>
      <c r="K276" s="23">
        <f t="shared" si="34"/>
      </c>
      <c r="L276" s="34">
        <f t="shared" si="35"/>
      </c>
      <c r="M276" s="9">
        <f t="shared" si="39"/>
        <v>268</v>
      </c>
      <c r="N276" s="56">
        <f t="shared" si="36"/>
      </c>
      <c r="O276" s="73">
        <f t="shared" si="37"/>
      </c>
      <c r="P276" s="73">
        <f t="shared" si="38"/>
      </c>
      <c r="Q276" s="73">
        <f t="shared" si="32"/>
      </c>
      <c r="R276" s="73">
        <f ca="1">IF(G276&lt;&gt;"",AVERAGE(OFFSET(Q276,-MIN(M276,$E$3),0):Q276),"")</f>
      </c>
      <c r="S276" s="56"/>
      <c r="T276" s="73">
        <f ca="1">IF(G276&lt;&gt;"",STDEVP(OFFSET(K276,-MIN(M276,$E$3),0):K276),"")</f>
      </c>
    </row>
    <row r="277" spans="1:20" ht="12.75">
      <c r="A277" s="9">
        <f t="shared" si="33"/>
        <v>270</v>
      </c>
      <c r="I277" s="56"/>
      <c r="K277" s="23">
        <f t="shared" si="34"/>
      </c>
      <c r="L277" s="34">
        <f t="shared" si="35"/>
      </c>
      <c r="M277" s="9">
        <f t="shared" si="39"/>
        <v>269</v>
      </c>
      <c r="N277" s="56">
        <f t="shared" si="36"/>
      </c>
      <c r="O277" s="73">
        <f t="shared" si="37"/>
      </c>
      <c r="P277" s="73">
        <f t="shared" si="38"/>
      </c>
      <c r="Q277" s="73">
        <f t="shared" si="32"/>
      </c>
      <c r="R277" s="73">
        <f ca="1">IF(G277&lt;&gt;"",AVERAGE(OFFSET(Q277,-MIN(M277,$E$3),0):Q277),"")</f>
      </c>
      <c r="S277" s="56"/>
      <c r="T277" s="73">
        <f ca="1">IF(G277&lt;&gt;"",STDEVP(OFFSET(K277,-MIN(M277,$E$3),0):K277),"")</f>
      </c>
    </row>
    <row r="278" spans="1:20" ht="12.75">
      <c r="A278" s="9">
        <f t="shared" si="33"/>
        <v>271</v>
      </c>
      <c r="I278" s="56"/>
      <c r="K278" s="23">
        <f t="shared" si="34"/>
      </c>
      <c r="L278" s="34">
        <f t="shared" si="35"/>
      </c>
      <c r="M278" s="9">
        <f t="shared" si="39"/>
        <v>270</v>
      </c>
      <c r="N278" s="56">
        <f t="shared" si="36"/>
      </c>
      <c r="O278" s="73">
        <f t="shared" si="37"/>
      </c>
      <c r="P278" s="73">
        <f t="shared" si="38"/>
      </c>
      <c r="Q278" s="73">
        <f t="shared" si="32"/>
      </c>
      <c r="R278" s="73">
        <f ca="1">IF(G278&lt;&gt;"",AVERAGE(OFFSET(Q278,-MIN(M278,$E$3),0):Q278),"")</f>
      </c>
      <c r="S278" s="56"/>
      <c r="T278" s="73">
        <f ca="1">IF(G278&lt;&gt;"",STDEVP(OFFSET(K278,-MIN(M278,$E$3),0):K278),"")</f>
      </c>
    </row>
    <row r="279" spans="1:20" ht="12.75">
      <c r="A279" s="9">
        <f t="shared" si="33"/>
        <v>272</v>
      </c>
      <c r="I279" s="56"/>
      <c r="K279" s="23">
        <f t="shared" si="34"/>
      </c>
      <c r="L279" s="34">
        <f t="shared" si="35"/>
      </c>
      <c r="M279" s="9">
        <f t="shared" si="39"/>
        <v>271</v>
      </c>
      <c r="N279" s="56">
        <f t="shared" si="36"/>
      </c>
      <c r="O279" s="73">
        <f t="shared" si="37"/>
      </c>
      <c r="P279" s="73">
        <f t="shared" si="38"/>
      </c>
      <c r="Q279" s="73">
        <f t="shared" si="32"/>
      </c>
      <c r="R279" s="73">
        <f ca="1">IF(G279&lt;&gt;"",AVERAGE(OFFSET(Q279,-MIN(M279,$E$3),0):Q279),"")</f>
      </c>
      <c r="S279" s="56"/>
      <c r="T279" s="73">
        <f ca="1">IF(G279&lt;&gt;"",STDEVP(OFFSET(K279,-MIN(M279,$E$3),0):K279),"")</f>
      </c>
    </row>
    <row r="280" spans="1:20" ht="12.75">
      <c r="A280" s="9">
        <f t="shared" si="33"/>
        <v>273</v>
      </c>
      <c r="I280" s="56"/>
      <c r="K280" s="23">
        <f t="shared" si="34"/>
      </c>
      <c r="L280" s="34">
        <f t="shared" si="35"/>
      </c>
      <c r="M280" s="9">
        <f t="shared" si="39"/>
        <v>272</v>
      </c>
      <c r="N280" s="56">
        <f t="shared" si="36"/>
      </c>
      <c r="O280" s="73">
        <f t="shared" si="37"/>
      </c>
      <c r="P280" s="73">
        <f t="shared" si="38"/>
      </c>
      <c r="Q280" s="73">
        <f t="shared" si="32"/>
      </c>
      <c r="R280" s="73">
        <f ca="1">IF(G280&lt;&gt;"",AVERAGE(OFFSET(Q280,-MIN(M280,$E$3),0):Q280),"")</f>
      </c>
      <c r="S280" s="56"/>
      <c r="T280" s="73">
        <f ca="1">IF(G280&lt;&gt;"",STDEVP(OFFSET(K280,-MIN(M280,$E$3),0):K280),"")</f>
      </c>
    </row>
    <row r="281" spans="1:20" ht="12.75">
      <c r="A281" s="9">
        <f t="shared" si="33"/>
        <v>274</v>
      </c>
      <c r="I281" s="56"/>
      <c r="K281" s="23">
        <f t="shared" si="34"/>
      </c>
      <c r="L281" s="34">
        <f t="shared" si="35"/>
      </c>
      <c r="M281" s="9">
        <f t="shared" si="39"/>
        <v>273</v>
      </c>
      <c r="N281" s="56">
        <f t="shared" si="36"/>
      </c>
      <c r="O281" s="73">
        <f t="shared" si="37"/>
      </c>
      <c r="P281" s="73">
        <f t="shared" si="38"/>
      </c>
      <c r="Q281" s="73">
        <f t="shared" si="32"/>
      </c>
      <c r="R281" s="73">
        <f ca="1">IF(G281&lt;&gt;"",AVERAGE(OFFSET(Q281,-MIN(M281,$E$3),0):Q281),"")</f>
      </c>
      <c r="S281" s="56"/>
      <c r="T281" s="73">
        <f ca="1">IF(G281&lt;&gt;"",STDEVP(OFFSET(K281,-MIN(M281,$E$3),0):K281),"")</f>
      </c>
    </row>
    <row r="282" spans="1:20" ht="12.75">
      <c r="A282" s="9">
        <f t="shared" si="33"/>
        <v>275</v>
      </c>
      <c r="I282" s="56"/>
      <c r="K282" s="23">
        <f t="shared" si="34"/>
      </c>
      <c r="L282" s="34">
        <f t="shared" si="35"/>
      </c>
      <c r="M282" s="9">
        <f t="shared" si="39"/>
        <v>274</v>
      </c>
      <c r="N282" s="56">
        <f t="shared" si="36"/>
      </c>
      <c r="O282" s="73">
        <f t="shared" si="37"/>
      </c>
      <c r="P282" s="73">
        <f t="shared" si="38"/>
      </c>
      <c r="Q282" s="73">
        <f t="shared" si="32"/>
      </c>
      <c r="R282" s="73">
        <f ca="1">IF(G282&lt;&gt;"",AVERAGE(OFFSET(Q282,-MIN(M282,$E$3),0):Q282),"")</f>
      </c>
      <c r="S282" s="56"/>
      <c r="T282" s="73">
        <f ca="1">IF(G282&lt;&gt;"",STDEVP(OFFSET(K282,-MIN(M282,$E$3),0):K282),"")</f>
      </c>
    </row>
    <row r="283" spans="1:20" ht="12.75">
      <c r="A283" s="9">
        <f t="shared" si="33"/>
        <v>276</v>
      </c>
      <c r="I283" s="56"/>
      <c r="K283" s="23">
        <f t="shared" si="34"/>
      </c>
      <c r="L283" s="34">
        <f t="shared" si="35"/>
      </c>
      <c r="M283" s="9">
        <f t="shared" si="39"/>
        <v>275</v>
      </c>
      <c r="N283" s="56">
        <f t="shared" si="36"/>
      </c>
      <c r="O283" s="73">
        <f t="shared" si="37"/>
      </c>
      <c r="P283" s="73">
        <f t="shared" si="38"/>
      </c>
      <c r="Q283" s="73">
        <f t="shared" si="32"/>
      </c>
      <c r="R283" s="73">
        <f ca="1">IF(G283&lt;&gt;"",AVERAGE(OFFSET(Q283,-MIN(M283,$E$3),0):Q283),"")</f>
      </c>
      <c r="S283" s="56"/>
      <c r="T283" s="73">
        <f ca="1">IF(G283&lt;&gt;"",STDEVP(OFFSET(K283,-MIN(M283,$E$3),0):K283),"")</f>
      </c>
    </row>
    <row r="284" spans="1:20" ht="12.75">
      <c r="A284" s="9">
        <f t="shared" si="33"/>
        <v>277</v>
      </c>
      <c r="I284" s="56"/>
      <c r="K284" s="23">
        <f t="shared" si="34"/>
      </c>
      <c r="L284" s="34">
        <f t="shared" si="35"/>
      </c>
      <c r="M284" s="9">
        <f t="shared" si="39"/>
        <v>276</v>
      </c>
      <c r="N284" s="56">
        <f t="shared" si="36"/>
      </c>
      <c r="O284" s="73">
        <f t="shared" si="37"/>
      </c>
      <c r="P284" s="73">
        <f t="shared" si="38"/>
      </c>
      <c r="Q284" s="73">
        <f t="shared" si="32"/>
      </c>
      <c r="R284" s="73">
        <f ca="1">IF(G284&lt;&gt;"",AVERAGE(OFFSET(Q284,-MIN(M284,$E$3),0):Q284),"")</f>
      </c>
      <c r="S284" s="56"/>
      <c r="T284" s="73">
        <f ca="1">IF(G284&lt;&gt;"",STDEVP(OFFSET(K284,-MIN(M284,$E$3),0):K284),"")</f>
      </c>
    </row>
    <row r="285" spans="1:20" ht="12.75">
      <c r="A285" s="9">
        <f t="shared" si="33"/>
        <v>278</v>
      </c>
      <c r="I285" s="56"/>
      <c r="K285" s="23">
        <f t="shared" si="34"/>
      </c>
      <c r="L285" s="34">
        <f t="shared" si="35"/>
      </c>
      <c r="M285" s="9">
        <f t="shared" si="39"/>
        <v>277</v>
      </c>
      <c r="N285" s="56">
        <f t="shared" si="36"/>
      </c>
      <c r="O285" s="73">
        <f t="shared" si="37"/>
      </c>
      <c r="P285" s="73">
        <f t="shared" si="38"/>
      </c>
      <c r="Q285" s="73">
        <f t="shared" si="32"/>
      </c>
      <c r="R285" s="73">
        <f ca="1">IF(G285&lt;&gt;"",AVERAGE(OFFSET(Q285,-MIN(M285,$E$3),0):Q285),"")</f>
      </c>
      <c r="S285" s="56"/>
      <c r="T285" s="73">
        <f ca="1">IF(G285&lt;&gt;"",STDEVP(OFFSET(K285,-MIN(M285,$E$3),0):K285),"")</f>
      </c>
    </row>
    <row r="286" spans="1:20" ht="12.75">
      <c r="A286" s="9">
        <f t="shared" si="33"/>
        <v>279</v>
      </c>
      <c r="I286" s="56"/>
      <c r="K286" s="23">
        <f t="shared" si="34"/>
      </c>
      <c r="L286" s="34">
        <f t="shared" si="35"/>
      </c>
      <c r="M286" s="9">
        <f t="shared" si="39"/>
        <v>278</v>
      </c>
      <c r="N286" s="56">
        <f t="shared" si="36"/>
      </c>
      <c r="O286" s="73">
        <f t="shared" si="37"/>
      </c>
      <c r="P286" s="73">
        <f t="shared" si="38"/>
      </c>
      <c r="Q286" s="73">
        <f t="shared" si="32"/>
      </c>
      <c r="R286" s="73">
        <f ca="1">IF(G286&lt;&gt;"",AVERAGE(OFFSET(Q286,-MIN(M286,$E$3),0):Q286),"")</f>
      </c>
      <c r="S286" s="56"/>
      <c r="T286" s="73">
        <f ca="1">IF(G286&lt;&gt;"",STDEVP(OFFSET(K286,-MIN(M286,$E$3),0):K286),"")</f>
      </c>
    </row>
    <row r="287" spans="1:20" ht="12.75">
      <c r="A287" s="9">
        <f t="shared" si="33"/>
        <v>280</v>
      </c>
      <c r="I287" s="56"/>
      <c r="K287" s="23">
        <f t="shared" si="34"/>
      </c>
      <c r="L287" s="34">
        <f t="shared" si="35"/>
      </c>
      <c r="M287" s="9">
        <f t="shared" si="39"/>
        <v>279</v>
      </c>
      <c r="N287" s="56">
        <f t="shared" si="36"/>
      </c>
      <c r="O287" s="73">
        <f t="shared" si="37"/>
      </c>
      <c r="P287" s="73">
        <f t="shared" si="38"/>
      </c>
      <c r="Q287" s="73">
        <f t="shared" si="32"/>
      </c>
      <c r="R287" s="73">
        <f ca="1">IF(G287&lt;&gt;"",AVERAGE(OFFSET(Q287,-MIN(M287,$E$3),0):Q287),"")</f>
      </c>
      <c r="S287" s="56"/>
      <c r="T287" s="73">
        <f ca="1">IF(G287&lt;&gt;"",STDEVP(OFFSET(K287,-MIN(M287,$E$3),0):K287),"")</f>
      </c>
    </row>
    <row r="288" spans="1:20" ht="12.75">
      <c r="A288" s="9">
        <f t="shared" si="33"/>
        <v>281</v>
      </c>
      <c r="I288" s="56"/>
      <c r="K288" s="23">
        <f t="shared" si="34"/>
      </c>
      <c r="L288" s="34">
        <f t="shared" si="35"/>
      </c>
      <c r="M288" s="9">
        <f t="shared" si="39"/>
        <v>280</v>
      </c>
      <c r="N288" s="56">
        <f t="shared" si="36"/>
      </c>
      <c r="O288" s="73">
        <f t="shared" si="37"/>
      </c>
      <c r="P288" s="73">
        <f t="shared" si="38"/>
      </c>
      <c r="Q288" s="73">
        <f t="shared" si="32"/>
      </c>
      <c r="R288" s="73">
        <f ca="1">IF(G288&lt;&gt;"",AVERAGE(OFFSET(Q288,-MIN(M288,$E$3),0):Q288),"")</f>
      </c>
      <c r="S288" s="56"/>
      <c r="T288" s="73">
        <f ca="1">IF(G288&lt;&gt;"",STDEVP(OFFSET(K288,-MIN(M288,$E$3),0):K288),"")</f>
      </c>
    </row>
    <row r="289" spans="1:20" ht="12.75">
      <c r="A289" s="9">
        <f t="shared" si="33"/>
        <v>282</v>
      </c>
      <c r="I289" s="56"/>
      <c r="K289" s="23">
        <f t="shared" si="34"/>
      </c>
      <c r="L289" s="34">
        <f t="shared" si="35"/>
      </c>
      <c r="M289" s="9">
        <f t="shared" si="39"/>
        <v>281</v>
      </c>
      <c r="N289" s="56">
        <f t="shared" si="36"/>
      </c>
      <c r="O289" s="73">
        <f t="shared" si="37"/>
      </c>
      <c r="P289" s="73">
        <f t="shared" si="38"/>
      </c>
      <c r="Q289" s="73">
        <f t="shared" si="32"/>
      </c>
      <c r="R289" s="73">
        <f ca="1">IF(G289&lt;&gt;"",AVERAGE(OFFSET(Q289,-MIN(M289,$E$3),0):Q289),"")</f>
      </c>
      <c r="S289" s="56"/>
      <c r="T289" s="73">
        <f ca="1">IF(G289&lt;&gt;"",STDEVP(OFFSET(K289,-MIN(M289,$E$3),0):K289),"")</f>
      </c>
    </row>
    <row r="290" spans="1:20" ht="12.75">
      <c r="A290" s="9">
        <f t="shared" si="33"/>
        <v>283</v>
      </c>
      <c r="I290" s="56"/>
      <c r="K290" s="23">
        <f t="shared" si="34"/>
      </c>
      <c r="L290" s="34">
        <f t="shared" si="35"/>
      </c>
      <c r="M290" s="9">
        <f t="shared" si="39"/>
        <v>282</v>
      </c>
      <c r="N290" s="56">
        <f t="shared" si="36"/>
      </c>
      <c r="O290" s="73">
        <f t="shared" si="37"/>
      </c>
      <c r="P290" s="73">
        <f t="shared" si="38"/>
      </c>
      <c r="Q290" s="73">
        <f t="shared" si="32"/>
      </c>
      <c r="R290" s="73">
        <f ca="1">IF(G290&lt;&gt;"",AVERAGE(OFFSET(Q290,-MIN(M290,$E$3),0):Q290),"")</f>
      </c>
      <c r="S290" s="56"/>
      <c r="T290" s="73">
        <f ca="1">IF(G290&lt;&gt;"",STDEVP(OFFSET(K290,-MIN(M290,$E$3),0):K290),"")</f>
      </c>
    </row>
    <row r="291" spans="1:20" ht="12.75">
      <c r="A291" s="9">
        <f t="shared" si="33"/>
        <v>284</v>
      </c>
      <c r="I291" s="56"/>
      <c r="K291" s="23">
        <f t="shared" si="34"/>
      </c>
      <c r="L291" s="34">
        <f t="shared" si="35"/>
      </c>
      <c r="M291" s="9">
        <f t="shared" si="39"/>
        <v>283</v>
      </c>
      <c r="N291" s="56">
        <f t="shared" si="36"/>
      </c>
      <c r="O291" s="73">
        <f t="shared" si="37"/>
      </c>
      <c r="P291" s="73">
        <f t="shared" si="38"/>
      </c>
      <c r="Q291" s="73">
        <f t="shared" si="32"/>
      </c>
      <c r="R291" s="73">
        <f ca="1">IF(G291&lt;&gt;"",AVERAGE(OFFSET(Q291,-MIN(M291,$E$3),0):Q291),"")</f>
      </c>
      <c r="S291" s="56"/>
      <c r="T291" s="73">
        <f ca="1">IF(G291&lt;&gt;"",STDEVP(OFFSET(K291,-MIN(M291,$E$3),0):K291),"")</f>
      </c>
    </row>
    <row r="292" spans="1:20" ht="12.75">
      <c r="A292" s="9">
        <f t="shared" si="33"/>
        <v>285</v>
      </c>
      <c r="I292" s="56"/>
      <c r="K292" s="23">
        <f t="shared" si="34"/>
      </c>
      <c r="L292" s="34">
        <f t="shared" si="35"/>
      </c>
      <c r="M292" s="9">
        <f t="shared" si="39"/>
        <v>284</v>
      </c>
      <c r="N292" s="56">
        <f t="shared" si="36"/>
      </c>
      <c r="O292" s="73">
        <f t="shared" si="37"/>
      </c>
      <c r="P292" s="73">
        <f t="shared" si="38"/>
      </c>
      <c r="Q292" s="73">
        <f t="shared" si="32"/>
      </c>
      <c r="R292" s="73">
        <f ca="1">IF(G292&lt;&gt;"",AVERAGE(OFFSET(Q292,-MIN(M292,$E$3),0):Q292),"")</f>
      </c>
      <c r="S292" s="56"/>
      <c r="T292" s="73">
        <f ca="1">IF(G292&lt;&gt;"",STDEVP(OFFSET(K292,-MIN(M292,$E$3),0):K292),"")</f>
      </c>
    </row>
    <row r="293" spans="1:20" ht="12.75">
      <c r="A293" s="9">
        <f t="shared" si="33"/>
        <v>286</v>
      </c>
      <c r="I293" s="56"/>
      <c r="K293" s="23">
        <f t="shared" si="34"/>
      </c>
      <c r="L293" s="34">
        <f t="shared" si="35"/>
      </c>
      <c r="M293" s="9">
        <f t="shared" si="39"/>
        <v>285</v>
      </c>
      <c r="N293" s="56">
        <f t="shared" si="36"/>
      </c>
      <c r="O293" s="73">
        <f t="shared" si="37"/>
      </c>
      <c r="P293" s="73">
        <f t="shared" si="38"/>
      </c>
      <c r="Q293" s="73">
        <f t="shared" si="32"/>
      </c>
      <c r="R293" s="73">
        <f ca="1">IF(G293&lt;&gt;"",AVERAGE(OFFSET(Q293,-MIN(M293,$E$3),0):Q293),"")</f>
      </c>
      <c r="S293" s="56"/>
      <c r="T293" s="73">
        <f ca="1">IF(G293&lt;&gt;"",STDEVP(OFFSET(K293,-MIN(M293,$E$3),0):K293),"")</f>
      </c>
    </row>
    <row r="294" spans="1:20" ht="12.75">
      <c r="A294" s="9">
        <f t="shared" si="33"/>
        <v>287</v>
      </c>
      <c r="I294" s="56"/>
      <c r="K294" s="23">
        <f t="shared" si="34"/>
      </c>
      <c r="L294" s="34">
        <f t="shared" si="35"/>
      </c>
      <c r="M294" s="9">
        <f t="shared" si="39"/>
        <v>286</v>
      </c>
      <c r="N294" s="56">
        <f t="shared" si="36"/>
      </c>
      <c r="O294" s="73">
        <f t="shared" si="37"/>
      </c>
      <c r="P294" s="73">
        <f t="shared" si="38"/>
      </c>
      <c r="Q294" s="73">
        <f t="shared" si="32"/>
      </c>
      <c r="R294" s="73">
        <f ca="1">IF(G294&lt;&gt;"",AVERAGE(OFFSET(Q294,-MIN(M294,$E$3),0):Q294),"")</f>
      </c>
      <c r="S294" s="56"/>
      <c r="T294" s="73">
        <f ca="1">IF(G294&lt;&gt;"",STDEVP(OFFSET(K294,-MIN(M294,$E$3),0):K294),"")</f>
      </c>
    </row>
    <row r="295" spans="1:20" ht="12.75">
      <c r="A295" s="9">
        <f t="shared" si="33"/>
        <v>288</v>
      </c>
      <c r="I295" s="56"/>
      <c r="K295" s="23">
        <f t="shared" si="34"/>
      </c>
      <c r="L295" s="34">
        <f t="shared" si="35"/>
      </c>
      <c r="M295" s="9">
        <f t="shared" si="39"/>
        <v>287</v>
      </c>
      <c r="N295" s="56">
        <f t="shared" si="36"/>
      </c>
      <c r="O295" s="73">
        <f t="shared" si="37"/>
      </c>
      <c r="P295" s="73">
        <f t="shared" si="38"/>
      </c>
      <c r="Q295" s="73">
        <f t="shared" si="32"/>
      </c>
      <c r="R295" s="73">
        <f ca="1">IF(G295&lt;&gt;"",AVERAGE(OFFSET(Q295,-MIN(M295,$E$3),0):Q295),"")</f>
      </c>
      <c r="S295" s="56"/>
      <c r="T295" s="73">
        <f ca="1">IF(G295&lt;&gt;"",STDEVP(OFFSET(K295,-MIN(M295,$E$3),0):K295),"")</f>
      </c>
    </row>
    <row r="296" spans="1:20" ht="12.75">
      <c r="A296" s="9">
        <f t="shared" si="33"/>
        <v>289</v>
      </c>
      <c r="I296" s="56"/>
      <c r="K296" s="23">
        <f t="shared" si="34"/>
      </c>
      <c r="L296" s="34">
        <f t="shared" si="35"/>
      </c>
      <c r="M296" s="9">
        <f t="shared" si="39"/>
        <v>288</v>
      </c>
      <c r="N296" s="56">
        <f t="shared" si="36"/>
      </c>
      <c r="O296" s="73">
        <f t="shared" si="37"/>
      </c>
      <c r="P296" s="73">
        <f t="shared" si="38"/>
      </c>
      <c r="Q296" s="73">
        <f t="shared" si="32"/>
      </c>
      <c r="R296" s="73">
        <f ca="1">IF(G296&lt;&gt;"",AVERAGE(OFFSET(Q296,-MIN(M296,$E$3),0):Q296),"")</f>
      </c>
      <c r="S296" s="56"/>
      <c r="T296" s="73">
        <f ca="1">IF(G296&lt;&gt;"",STDEVP(OFFSET(K296,-MIN(M296,$E$3),0):K296),"")</f>
      </c>
    </row>
    <row r="297" spans="1:20" ht="12.75">
      <c r="A297" s="9">
        <f t="shared" si="33"/>
        <v>290</v>
      </c>
      <c r="I297" s="56"/>
      <c r="K297" s="23">
        <f t="shared" si="34"/>
      </c>
      <c r="L297" s="34">
        <f t="shared" si="35"/>
      </c>
      <c r="M297" s="9">
        <f t="shared" si="39"/>
        <v>289</v>
      </c>
      <c r="N297" s="56">
        <f t="shared" si="36"/>
      </c>
      <c r="O297" s="73">
        <f t="shared" si="37"/>
      </c>
      <c r="P297" s="73">
        <f t="shared" si="38"/>
      </c>
      <c r="Q297" s="73">
        <f t="shared" si="32"/>
      </c>
      <c r="R297" s="73">
        <f ca="1">IF(G297&lt;&gt;"",AVERAGE(OFFSET(Q297,-MIN(M297,$E$3),0):Q297),"")</f>
      </c>
      <c r="S297" s="56"/>
      <c r="T297" s="73">
        <f ca="1">IF(G297&lt;&gt;"",STDEVP(OFFSET(K297,-MIN(M297,$E$3),0):K297),"")</f>
      </c>
    </row>
    <row r="298" spans="1:20" ht="12.75">
      <c r="A298" s="9">
        <f t="shared" si="33"/>
        <v>291</v>
      </c>
      <c r="I298" s="56"/>
      <c r="K298" s="23">
        <f t="shared" si="34"/>
      </c>
      <c r="L298" s="34">
        <f t="shared" si="35"/>
      </c>
      <c r="M298" s="9">
        <f t="shared" si="39"/>
        <v>290</v>
      </c>
      <c r="N298" s="56">
        <f t="shared" si="36"/>
      </c>
      <c r="O298" s="73">
        <f t="shared" si="37"/>
      </c>
      <c r="P298" s="73">
        <f t="shared" si="38"/>
      </c>
      <c r="Q298" s="73">
        <f t="shared" si="32"/>
      </c>
      <c r="R298" s="73">
        <f ca="1">IF(G298&lt;&gt;"",AVERAGE(OFFSET(Q298,-MIN(M298,$E$3),0):Q298),"")</f>
      </c>
      <c r="S298" s="56"/>
      <c r="T298" s="73">
        <f ca="1">IF(G298&lt;&gt;"",STDEVP(OFFSET(K298,-MIN(M298,$E$3),0):K298),"")</f>
      </c>
    </row>
    <row r="299" spans="1:20" ht="12.75">
      <c r="A299" s="9">
        <f t="shared" si="33"/>
        <v>292</v>
      </c>
      <c r="I299" s="56"/>
      <c r="K299" s="23">
        <f t="shared" si="34"/>
      </c>
      <c r="L299" s="34">
        <f t="shared" si="35"/>
      </c>
      <c r="M299" s="9">
        <f t="shared" si="39"/>
        <v>291</v>
      </c>
      <c r="N299" s="56">
        <f t="shared" si="36"/>
      </c>
      <c r="O299" s="73">
        <f t="shared" si="37"/>
      </c>
      <c r="P299" s="73">
        <f t="shared" si="38"/>
      </c>
      <c r="Q299" s="73">
        <f t="shared" si="32"/>
      </c>
      <c r="R299" s="73">
        <f ca="1">IF(G299&lt;&gt;"",AVERAGE(OFFSET(Q299,-MIN(M299,$E$3),0):Q299),"")</f>
      </c>
      <c r="S299" s="56"/>
      <c r="T299" s="73">
        <f ca="1">IF(G299&lt;&gt;"",STDEVP(OFFSET(K299,-MIN(M299,$E$3),0):K299),"")</f>
      </c>
    </row>
    <row r="300" spans="1:20" ht="12.75">
      <c r="A300" s="9">
        <f t="shared" si="33"/>
        <v>293</v>
      </c>
      <c r="I300" s="56"/>
      <c r="K300" s="23">
        <f t="shared" si="34"/>
      </c>
      <c r="L300" s="34">
        <f t="shared" si="35"/>
      </c>
      <c r="M300" s="9">
        <f t="shared" si="39"/>
        <v>292</v>
      </c>
      <c r="N300" s="56">
        <f t="shared" si="36"/>
      </c>
      <c r="O300" s="73">
        <f t="shared" si="37"/>
      </c>
      <c r="P300" s="73">
        <f t="shared" si="38"/>
      </c>
      <c r="Q300" s="73">
        <f t="shared" si="32"/>
      </c>
      <c r="R300" s="73">
        <f ca="1">IF(G300&lt;&gt;"",AVERAGE(OFFSET(Q300,-MIN(M300,$E$3),0):Q300),"")</f>
      </c>
      <c r="S300" s="56"/>
      <c r="T300" s="73">
        <f ca="1">IF(G300&lt;&gt;"",STDEVP(OFFSET(K300,-MIN(M300,$E$3),0):K300),"")</f>
      </c>
    </row>
    <row r="301" spans="1:20" ht="12.75">
      <c r="A301" s="9">
        <f t="shared" si="33"/>
        <v>294</v>
      </c>
      <c r="I301" s="56"/>
      <c r="K301" s="23">
        <f t="shared" si="34"/>
      </c>
      <c r="L301" s="34">
        <f t="shared" si="35"/>
      </c>
      <c r="M301" s="9">
        <f t="shared" si="39"/>
        <v>293</v>
      </c>
      <c r="N301" s="56">
        <f t="shared" si="36"/>
      </c>
      <c r="O301" s="73">
        <f t="shared" si="37"/>
      </c>
      <c r="P301" s="73">
        <f t="shared" si="38"/>
      </c>
      <c r="Q301" s="73">
        <f t="shared" si="32"/>
      </c>
      <c r="R301" s="73">
        <f ca="1">IF(G301&lt;&gt;"",AVERAGE(OFFSET(Q301,-MIN(M301,$E$3),0):Q301),"")</f>
      </c>
      <c r="S301" s="56"/>
      <c r="T301" s="73">
        <f ca="1">IF(G301&lt;&gt;"",STDEVP(OFFSET(K301,-MIN(M301,$E$3),0):K301),"")</f>
      </c>
    </row>
    <row r="302" spans="1:20" ht="12.75">
      <c r="A302" s="9">
        <f t="shared" si="33"/>
        <v>295</v>
      </c>
      <c r="I302" s="56"/>
      <c r="K302" s="23">
        <f t="shared" si="34"/>
      </c>
      <c r="L302" s="34">
        <f t="shared" si="35"/>
      </c>
      <c r="M302" s="9">
        <f t="shared" si="39"/>
        <v>294</v>
      </c>
      <c r="N302" s="56">
        <f t="shared" si="36"/>
      </c>
      <c r="O302" s="73">
        <f t="shared" si="37"/>
      </c>
      <c r="P302" s="73">
        <f t="shared" si="38"/>
      </c>
      <c r="Q302" s="73">
        <f t="shared" si="32"/>
      </c>
      <c r="R302" s="73">
        <f ca="1">IF(G302&lt;&gt;"",AVERAGE(OFFSET(Q302,-MIN(M302,$E$3),0):Q302),"")</f>
      </c>
      <c r="S302" s="56"/>
      <c r="T302" s="73">
        <f ca="1">IF(G302&lt;&gt;"",STDEVP(OFFSET(K302,-MIN(M302,$E$3),0):K302),"")</f>
      </c>
    </row>
    <row r="303" spans="1:20" ht="12.75">
      <c r="A303" s="9">
        <f t="shared" si="33"/>
        <v>296</v>
      </c>
      <c r="I303" s="56"/>
      <c r="K303" s="23">
        <f t="shared" si="34"/>
      </c>
      <c r="L303" s="34">
        <f t="shared" si="35"/>
      </c>
      <c r="M303" s="9">
        <f t="shared" si="39"/>
        <v>295</v>
      </c>
      <c r="N303" s="56">
        <f t="shared" si="36"/>
      </c>
      <c r="O303" s="73">
        <f t="shared" si="37"/>
      </c>
      <c r="P303" s="73">
        <f t="shared" si="38"/>
      </c>
      <c r="Q303" s="73">
        <f t="shared" si="32"/>
      </c>
      <c r="R303" s="73">
        <f ca="1">IF(G303&lt;&gt;"",AVERAGE(OFFSET(Q303,-MIN(M303,$E$3),0):Q303),"")</f>
      </c>
      <c r="S303" s="56"/>
      <c r="T303" s="73">
        <f ca="1">IF(G303&lt;&gt;"",STDEVP(OFFSET(K303,-MIN(M303,$E$3),0):K303),"")</f>
      </c>
    </row>
    <row r="304" spans="1:20" ht="12.75">
      <c r="A304" s="9">
        <f t="shared" si="33"/>
        <v>297</v>
      </c>
      <c r="I304" s="56"/>
      <c r="K304" s="23">
        <f t="shared" si="34"/>
      </c>
      <c r="L304" s="34">
        <f t="shared" si="35"/>
      </c>
      <c r="M304" s="9">
        <f t="shared" si="39"/>
        <v>296</v>
      </c>
      <c r="N304" s="56">
        <f t="shared" si="36"/>
      </c>
      <c r="O304" s="73">
        <f t="shared" si="37"/>
      </c>
      <c r="P304" s="73">
        <f t="shared" si="38"/>
      </c>
      <c r="Q304" s="73">
        <f t="shared" si="32"/>
      </c>
      <c r="R304" s="73">
        <f ca="1">IF(G304&lt;&gt;"",AVERAGE(OFFSET(Q304,-MIN(M304,$E$3),0):Q304),"")</f>
      </c>
      <c r="S304" s="56"/>
      <c r="T304" s="73">
        <f ca="1">IF(G304&lt;&gt;"",STDEVP(OFFSET(K304,-MIN(M304,$E$3),0):K304),"")</f>
      </c>
    </row>
    <row r="305" spans="1:20" ht="12.75">
      <c r="A305" s="9">
        <f t="shared" si="33"/>
        <v>298</v>
      </c>
      <c r="I305" s="56"/>
      <c r="K305" s="23">
        <f t="shared" si="34"/>
      </c>
      <c r="L305" s="34">
        <f t="shared" si="35"/>
      </c>
      <c r="M305" s="9">
        <f t="shared" si="39"/>
        <v>297</v>
      </c>
      <c r="N305" s="56">
        <f t="shared" si="36"/>
      </c>
      <c r="O305" s="73">
        <f t="shared" si="37"/>
      </c>
      <c r="P305" s="73">
        <f t="shared" si="38"/>
      </c>
      <c r="Q305" s="73">
        <f t="shared" si="32"/>
      </c>
      <c r="R305" s="73">
        <f ca="1">IF(G305&lt;&gt;"",AVERAGE(OFFSET(Q305,-MIN(M305,$E$3),0):Q305),"")</f>
      </c>
      <c r="S305" s="56"/>
      <c r="T305" s="73">
        <f ca="1">IF(G305&lt;&gt;"",STDEVP(OFFSET(K305,-MIN(M305,$E$3),0):K305),"")</f>
      </c>
    </row>
    <row r="306" spans="1:20" ht="12.75">
      <c r="A306" s="9">
        <f t="shared" si="33"/>
        <v>299</v>
      </c>
      <c r="I306" s="56"/>
      <c r="K306" s="23">
        <f t="shared" si="34"/>
      </c>
      <c r="L306" s="34">
        <f t="shared" si="35"/>
      </c>
      <c r="M306" s="9">
        <f t="shared" si="39"/>
        <v>298</v>
      </c>
      <c r="N306" s="56">
        <f t="shared" si="36"/>
      </c>
      <c r="O306" s="73">
        <f t="shared" si="37"/>
      </c>
      <c r="P306" s="73">
        <f t="shared" si="38"/>
      </c>
      <c r="Q306" s="73">
        <f t="shared" si="32"/>
      </c>
      <c r="R306" s="73">
        <f ca="1">IF(G306&lt;&gt;"",AVERAGE(OFFSET(Q306,-MIN(M306,$E$3),0):Q306),"")</f>
      </c>
      <c r="S306" s="56"/>
      <c r="T306" s="73">
        <f ca="1">IF(G306&lt;&gt;"",STDEVP(OFFSET(K306,-MIN(M306,$E$3),0):K306),"")</f>
      </c>
    </row>
    <row r="307" spans="1:20" ht="12.75">
      <c r="A307" s="9">
        <f t="shared" si="33"/>
        <v>300</v>
      </c>
      <c r="I307" s="56"/>
      <c r="K307" s="23">
        <f t="shared" si="34"/>
      </c>
      <c r="L307" s="34">
        <f t="shared" si="35"/>
      </c>
      <c r="M307" s="9">
        <f t="shared" si="39"/>
        <v>299</v>
      </c>
      <c r="N307" s="56">
        <f t="shared" si="36"/>
      </c>
      <c r="O307" s="73">
        <f t="shared" si="37"/>
      </c>
      <c r="P307" s="73">
        <f t="shared" si="38"/>
      </c>
      <c r="Q307" s="73">
        <f t="shared" si="32"/>
      </c>
      <c r="R307" s="73">
        <f ca="1">IF(G307&lt;&gt;"",AVERAGE(OFFSET(Q307,-MIN(M307,$E$3),0):Q307),"")</f>
      </c>
      <c r="S307" s="56"/>
      <c r="T307" s="73">
        <f ca="1">IF(G307&lt;&gt;"",STDEVP(OFFSET(K307,-MIN(M307,$E$3),0):K307),"")</f>
      </c>
    </row>
    <row r="308" spans="1:20" ht="12.75">
      <c r="A308" s="9">
        <f t="shared" si="33"/>
        <v>301</v>
      </c>
      <c r="I308" s="56"/>
      <c r="K308" s="23">
        <f t="shared" si="34"/>
      </c>
      <c r="L308" s="34">
        <f t="shared" si="35"/>
      </c>
      <c r="M308" s="9">
        <f t="shared" si="39"/>
        <v>300</v>
      </c>
      <c r="N308" s="56">
        <f t="shared" si="36"/>
      </c>
      <c r="O308" s="73">
        <f t="shared" si="37"/>
      </c>
      <c r="P308" s="73">
        <f t="shared" si="38"/>
      </c>
      <c r="Q308" s="73">
        <f t="shared" si="32"/>
      </c>
      <c r="R308" s="73">
        <f ca="1">IF(G308&lt;&gt;"",AVERAGE(OFFSET(Q308,-MIN(M308,$E$3),0):Q308),"")</f>
      </c>
      <c r="S308" s="56"/>
      <c r="T308" s="73">
        <f ca="1">IF(G308&lt;&gt;"",STDEVP(OFFSET(K308,-MIN(M308,$E$3),0):K308),"")</f>
      </c>
    </row>
    <row r="309" spans="1:20" ht="12.75">
      <c r="A309" s="9">
        <f t="shared" si="33"/>
        <v>302</v>
      </c>
      <c r="I309" s="56"/>
      <c r="K309" s="23">
        <f t="shared" si="34"/>
      </c>
      <c r="L309" s="34">
        <f t="shared" si="35"/>
      </c>
      <c r="M309" s="9">
        <f t="shared" si="39"/>
        <v>301</v>
      </c>
      <c r="N309" s="56">
        <f t="shared" si="36"/>
      </c>
      <c r="O309" s="73">
        <f t="shared" si="37"/>
      </c>
      <c r="P309" s="73">
        <f t="shared" si="38"/>
      </c>
      <c r="Q309" s="73">
        <f t="shared" si="32"/>
      </c>
      <c r="R309" s="73">
        <f ca="1">IF(G309&lt;&gt;"",AVERAGE(OFFSET(Q309,-MIN(M309,$E$3),0):Q309),"")</f>
      </c>
      <c r="S309" s="56"/>
      <c r="T309" s="73">
        <f ca="1">IF(G309&lt;&gt;"",STDEVP(OFFSET(K309,-MIN(M309,$E$3),0):K309),"")</f>
      </c>
    </row>
    <row r="310" spans="1:20" ht="12.75">
      <c r="A310" s="9">
        <f t="shared" si="33"/>
        <v>303</v>
      </c>
      <c r="I310" s="56"/>
      <c r="K310" s="23">
        <f t="shared" si="34"/>
      </c>
      <c r="L310" s="34">
        <f t="shared" si="35"/>
      </c>
      <c r="M310" s="9">
        <f t="shared" si="39"/>
        <v>302</v>
      </c>
      <c r="N310" s="56">
        <f t="shared" si="36"/>
      </c>
      <c r="O310" s="73">
        <f t="shared" si="37"/>
      </c>
      <c r="P310" s="73">
        <f t="shared" si="38"/>
      </c>
      <c r="Q310" s="73">
        <f t="shared" si="32"/>
      </c>
      <c r="R310" s="73">
        <f ca="1">IF(G310&lt;&gt;"",AVERAGE(OFFSET(Q310,-MIN(M310,$E$3),0):Q310),"")</f>
      </c>
      <c r="S310" s="56"/>
      <c r="T310" s="73">
        <f ca="1">IF(G310&lt;&gt;"",STDEVP(OFFSET(K310,-MIN(M310,$E$3),0):K310),"")</f>
      </c>
    </row>
    <row r="311" spans="1:20" ht="12.75">
      <c r="A311" s="9">
        <f t="shared" si="33"/>
        <v>304</v>
      </c>
      <c r="I311" s="56"/>
      <c r="K311" s="23">
        <f t="shared" si="34"/>
      </c>
      <c r="L311" s="34">
        <f t="shared" si="35"/>
      </c>
      <c r="M311" s="9">
        <f t="shared" si="39"/>
        <v>303</v>
      </c>
      <c r="N311" s="56">
        <f t="shared" si="36"/>
      </c>
      <c r="O311" s="73">
        <f t="shared" si="37"/>
      </c>
      <c r="P311" s="73">
        <f t="shared" si="38"/>
      </c>
      <c r="Q311" s="73">
        <f t="shared" si="32"/>
      </c>
      <c r="R311" s="73">
        <f ca="1">IF(G311&lt;&gt;"",AVERAGE(OFFSET(Q311,-MIN(M311,$E$3),0):Q311),"")</f>
      </c>
      <c r="S311" s="56"/>
      <c r="T311" s="73">
        <f ca="1">IF(G311&lt;&gt;"",STDEVP(OFFSET(K311,-MIN(M311,$E$3),0):K311),"")</f>
      </c>
    </row>
    <row r="312" spans="1:20" ht="12.75">
      <c r="A312" s="9">
        <f t="shared" si="33"/>
        <v>305</v>
      </c>
      <c r="I312" s="56"/>
      <c r="K312" s="23">
        <f t="shared" si="34"/>
      </c>
      <c r="L312" s="34">
        <f t="shared" si="35"/>
      </c>
      <c r="M312" s="9">
        <f t="shared" si="39"/>
        <v>304</v>
      </c>
      <c r="N312" s="56">
        <f t="shared" si="36"/>
      </c>
      <c r="O312" s="73">
        <f t="shared" si="37"/>
      </c>
      <c r="P312" s="73">
        <f t="shared" si="38"/>
      </c>
      <c r="Q312" s="73">
        <f t="shared" si="32"/>
      </c>
      <c r="R312" s="73">
        <f ca="1">IF(G312&lt;&gt;"",AVERAGE(OFFSET(Q312,-MIN(M312,$E$3),0):Q312),"")</f>
      </c>
      <c r="S312" s="56"/>
      <c r="T312" s="73">
        <f ca="1">IF(G312&lt;&gt;"",STDEVP(OFFSET(K312,-MIN(M312,$E$3),0):K312),"")</f>
      </c>
    </row>
    <row r="313" spans="1:20" ht="12.75">
      <c r="A313" s="9">
        <f t="shared" si="33"/>
        <v>306</v>
      </c>
      <c r="I313" s="56"/>
      <c r="K313" s="23">
        <f t="shared" si="34"/>
      </c>
      <c r="L313" s="34">
        <f t="shared" si="35"/>
      </c>
      <c r="M313" s="9">
        <f t="shared" si="39"/>
        <v>305</v>
      </c>
      <c r="N313" s="56">
        <f t="shared" si="36"/>
      </c>
      <c r="O313" s="73">
        <f t="shared" si="37"/>
      </c>
      <c r="P313" s="73">
        <f t="shared" si="38"/>
      </c>
      <c r="Q313" s="73">
        <f t="shared" si="32"/>
      </c>
      <c r="R313" s="73">
        <f ca="1">IF(G313&lt;&gt;"",AVERAGE(OFFSET(Q313,-MIN(M313,$E$3),0):Q313),"")</f>
      </c>
      <c r="S313" s="56"/>
      <c r="T313" s="73">
        <f ca="1">IF(G313&lt;&gt;"",STDEVP(OFFSET(K313,-MIN(M313,$E$3),0):K313),"")</f>
      </c>
    </row>
    <row r="314" spans="1:20" ht="12.75">
      <c r="A314" s="9">
        <f t="shared" si="33"/>
        <v>307</v>
      </c>
      <c r="I314" s="56"/>
      <c r="K314" s="23">
        <f t="shared" si="34"/>
      </c>
      <c r="L314" s="34">
        <f t="shared" si="35"/>
      </c>
      <c r="M314" s="9">
        <f t="shared" si="39"/>
        <v>306</v>
      </c>
      <c r="N314" s="56">
        <f t="shared" si="36"/>
      </c>
      <c r="O314" s="73">
        <f t="shared" si="37"/>
      </c>
      <c r="P314" s="73">
        <f t="shared" si="38"/>
      </c>
      <c r="Q314" s="73">
        <f t="shared" si="32"/>
      </c>
      <c r="R314" s="73">
        <f ca="1">IF(G314&lt;&gt;"",AVERAGE(OFFSET(Q314,-MIN(M314,$E$3),0):Q314),"")</f>
      </c>
      <c r="S314" s="56"/>
      <c r="T314" s="73">
        <f ca="1">IF(G314&lt;&gt;"",STDEVP(OFFSET(K314,-MIN(M314,$E$3),0):K314),"")</f>
      </c>
    </row>
    <row r="315" spans="1:20" ht="12.75">
      <c r="A315" s="9">
        <f t="shared" si="33"/>
        <v>308</v>
      </c>
      <c r="I315" s="56"/>
      <c r="K315" s="23">
        <f t="shared" si="34"/>
      </c>
      <c r="L315" s="34">
        <f t="shared" si="35"/>
      </c>
      <c r="M315" s="9">
        <f t="shared" si="39"/>
        <v>307</v>
      </c>
      <c r="N315" s="56">
        <f t="shared" si="36"/>
      </c>
      <c r="O315" s="73">
        <f t="shared" si="37"/>
      </c>
      <c r="P315" s="73">
        <f t="shared" si="38"/>
      </c>
      <c r="Q315" s="73">
        <f t="shared" si="32"/>
      </c>
      <c r="R315" s="73">
        <f ca="1">IF(G315&lt;&gt;"",AVERAGE(OFFSET(Q315,-MIN(M315,$E$3),0):Q315),"")</f>
      </c>
      <c r="S315" s="56"/>
      <c r="T315" s="73">
        <f ca="1">IF(G315&lt;&gt;"",STDEVP(OFFSET(K315,-MIN(M315,$E$3),0):K315),"")</f>
      </c>
    </row>
    <row r="316" spans="1:20" ht="12.75">
      <c r="A316" s="9">
        <f t="shared" si="33"/>
        <v>309</v>
      </c>
      <c r="I316" s="56"/>
      <c r="K316" s="23">
        <f t="shared" si="34"/>
      </c>
      <c r="L316" s="34">
        <f t="shared" si="35"/>
      </c>
      <c r="M316" s="9">
        <f t="shared" si="39"/>
        <v>308</v>
      </c>
      <c r="N316" s="56">
        <f t="shared" si="36"/>
      </c>
      <c r="O316" s="73">
        <f t="shared" si="37"/>
      </c>
      <c r="P316" s="73">
        <f t="shared" si="38"/>
      </c>
      <c r="Q316" s="73">
        <f t="shared" si="32"/>
      </c>
      <c r="R316" s="73">
        <f ca="1">IF(G316&lt;&gt;"",AVERAGE(OFFSET(Q316,-MIN(M316,$E$3),0):Q316),"")</f>
      </c>
      <c r="S316" s="56"/>
      <c r="T316" s="73">
        <f ca="1">IF(G316&lt;&gt;"",STDEVP(OFFSET(K316,-MIN(M316,$E$3),0):K316),"")</f>
      </c>
    </row>
    <row r="317" spans="1:20" ht="12.75">
      <c r="A317" s="9">
        <f t="shared" si="33"/>
        <v>310</v>
      </c>
      <c r="I317" s="56"/>
      <c r="K317" s="23">
        <f t="shared" si="34"/>
      </c>
      <c r="L317" s="34">
        <f t="shared" si="35"/>
      </c>
      <c r="M317" s="9">
        <f t="shared" si="39"/>
        <v>309</v>
      </c>
      <c r="N317" s="56">
        <f t="shared" si="36"/>
      </c>
      <c r="O317" s="73">
        <f t="shared" si="37"/>
      </c>
      <c r="P317" s="73">
        <f t="shared" si="38"/>
      </c>
      <c r="Q317" s="73">
        <f t="shared" si="32"/>
      </c>
      <c r="R317" s="73">
        <f ca="1">IF(G317&lt;&gt;"",AVERAGE(OFFSET(Q317,-MIN(M317,$E$3),0):Q317),"")</f>
      </c>
      <c r="S317" s="56"/>
      <c r="T317" s="73">
        <f ca="1">IF(G317&lt;&gt;"",STDEVP(OFFSET(K317,-MIN(M317,$E$3),0):K317),"")</f>
      </c>
    </row>
    <row r="318" spans="1:20" ht="12.75">
      <c r="A318" s="9">
        <f t="shared" si="33"/>
        <v>311</v>
      </c>
      <c r="I318" s="56"/>
      <c r="K318" s="23">
        <f t="shared" si="34"/>
      </c>
      <c r="L318" s="34">
        <f t="shared" si="35"/>
      </c>
      <c r="M318" s="9">
        <f t="shared" si="39"/>
        <v>310</v>
      </c>
      <c r="N318" s="56">
        <f t="shared" si="36"/>
      </c>
      <c r="O318" s="73">
        <f t="shared" si="37"/>
      </c>
      <c r="P318" s="73">
        <f t="shared" si="38"/>
      </c>
      <c r="Q318" s="73">
        <f t="shared" si="32"/>
      </c>
      <c r="R318" s="73">
        <f ca="1">IF(G318&lt;&gt;"",AVERAGE(OFFSET(Q318,-MIN(M318,$E$3),0):Q318),"")</f>
      </c>
      <c r="S318" s="56"/>
      <c r="T318" s="73">
        <f ca="1">IF(G318&lt;&gt;"",STDEVP(OFFSET(K318,-MIN(M318,$E$3),0):K318),"")</f>
      </c>
    </row>
    <row r="319" spans="1:20" ht="12.75">
      <c r="A319" s="9">
        <f t="shared" si="33"/>
        <v>312</v>
      </c>
      <c r="I319" s="56"/>
      <c r="K319" s="23">
        <f t="shared" si="34"/>
      </c>
      <c r="L319" s="34">
        <f t="shared" si="35"/>
      </c>
      <c r="M319" s="9">
        <f t="shared" si="39"/>
        <v>311</v>
      </c>
      <c r="N319" s="56">
        <f t="shared" si="36"/>
      </c>
      <c r="O319" s="73">
        <f t="shared" si="37"/>
      </c>
      <c r="P319" s="73">
        <f t="shared" si="38"/>
      </c>
      <c r="Q319" s="73">
        <f t="shared" si="32"/>
      </c>
      <c r="R319" s="73">
        <f ca="1">IF(G319&lt;&gt;"",AVERAGE(OFFSET(Q319,-MIN(M319,$E$3),0):Q319),"")</f>
      </c>
      <c r="S319" s="56"/>
      <c r="T319" s="73">
        <f ca="1">IF(G319&lt;&gt;"",STDEVP(OFFSET(K319,-MIN(M319,$E$3),0):K319),"")</f>
      </c>
    </row>
    <row r="320" spans="1:20" ht="12.75">
      <c r="A320" s="9">
        <f t="shared" si="33"/>
        <v>313</v>
      </c>
      <c r="I320" s="56"/>
      <c r="K320" s="23">
        <f t="shared" si="34"/>
      </c>
      <c r="L320" s="34">
        <f t="shared" si="35"/>
      </c>
      <c r="M320" s="9">
        <f t="shared" si="39"/>
        <v>312</v>
      </c>
      <c r="N320" s="56">
        <f t="shared" si="36"/>
      </c>
      <c r="O320" s="73">
        <f t="shared" si="37"/>
      </c>
      <c r="P320" s="73">
        <f t="shared" si="38"/>
      </c>
      <c r="Q320" s="73">
        <f t="shared" si="32"/>
      </c>
      <c r="R320" s="73">
        <f ca="1">IF(G320&lt;&gt;"",AVERAGE(OFFSET(Q320,-MIN(M320,$E$3),0):Q320),"")</f>
      </c>
      <c r="S320" s="56"/>
      <c r="T320" s="73">
        <f ca="1">IF(G320&lt;&gt;"",STDEVP(OFFSET(K320,-MIN(M320,$E$3),0):K320),"")</f>
      </c>
    </row>
    <row r="321" spans="1:20" ht="12.75">
      <c r="A321" s="9">
        <f t="shared" si="33"/>
        <v>314</v>
      </c>
      <c r="I321" s="56"/>
      <c r="K321" s="23">
        <f t="shared" si="34"/>
      </c>
      <c r="L321" s="34">
        <f t="shared" si="35"/>
      </c>
      <c r="M321" s="9">
        <f t="shared" si="39"/>
        <v>313</v>
      </c>
      <c r="N321" s="56">
        <f t="shared" si="36"/>
      </c>
      <c r="O321" s="73">
        <f t="shared" si="37"/>
      </c>
      <c r="P321" s="73">
        <f t="shared" si="38"/>
      </c>
      <c r="Q321" s="73">
        <f t="shared" si="32"/>
      </c>
      <c r="R321" s="73">
        <f ca="1">IF(G321&lt;&gt;"",AVERAGE(OFFSET(Q321,-MIN(M321,$E$3),0):Q321),"")</f>
      </c>
      <c r="S321" s="56"/>
      <c r="T321" s="73">
        <f ca="1">IF(G321&lt;&gt;"",STDEVP(OFFSET(K321,-MIN(M321,$E$3),0):K321),"")</f>
      </c>
    </row>
    <row r="322" spans="1:20" ht="12.75">
      <c r="A322" s="9">
        <f t="shared" si="33"/>
        <v>315</v>
      </c>
      <c r="I322" s="56"/>
      <c r="K322" s="23">
        <f t="shared" si="34"/>
      </c>
      <c r="L322" s="34">
        <f t="shared" si="35"/>
      </c>
      <c r="M322" s="9">
        <f t="shared" si="39"/>
        <v>314</v>
      </c>
      <c r="N322" s="56">
        <f t="shared" si="36"/>
      </c>
      <c r="O322" s="73">
        <f t="shared" si="37"/>
      </c>
      <c r="P322" s="73">
        <f t="shared" si="38"/>
      </c>
      <c r="Q322" s="73">
        <f t="shared" si="32"/>
      </c>
      <c r="R322" s="73">
        <f ca="1">IF(G322&lt;&gt;"",AVERAGE(OFFSET(Q322,-MIN(M322,$E$3),0):Q322),"")</f>
      </c>
      <c r="S322" s="56"/>
      <c r="T322" s="73">
        <f ca="1">IF(G322&lt;&gt;"",STDEVP(OFFSET(K322,-MIN(M322,$E$3),0):K322),"")</f>
      </c>
    </row>
    <row r="323" spans="1:20" ht="12.75">
      <c r="A323" s="9">
        <f t="shared" si="33"/>
        <v>316</v>
      </c>
      <c r="I323" s="56"/>
      <c r="K323" s="23">
        <f t="shared" si="34"/>
      </c>
      <c r="L323" s="34">
        <f t="shared" si="35"/>
      </c>
      <c r="M323" s="9">
        <f t="shared" si="39"/>
        <v>315</v>
      </c>
      <c r="N323" s="56">
        <f t="shared" si="36"/>
      </c>
      <c r="O323" s="73">
        <f t="shared" si="37"/>
      </c>
      <c r="P323" s="73">
        <f t="shared" si="38"/>
      </c>
      <c r="Q323" s="73">
        <f t="shared" si="32"/>
      </c>
      <c r="R323" s="73">
        <f ca="1">IF(G323&lt;&gt;"",AVERAGE(OFFSET(Q323,-MIN(M323,$E$3),0):Q323),"")</f>
      </c>
      <c r="S323" s="56"/>
      <c r="T323" s="73">
        <f ca="1">IF(G323&lt;&gt;"",STDEVP(OFFSET(K323,-MIN(M323,$E$3),0):K323),"")</f>
      </c>
    </row>
    <row r="324" spans="1:20" ht="12.75">
      <c r="A324" s="9">
        <f t="shared" si="33"/>
        <v>317</v>
      </c>
      <c r="I324" s="56"/>
      <c r="K324" s="23">
        <f t="shared" si="34"/>
      </c>
      <c r="L324" s="34">
        <f t="shared" si="35"/>
      </c>
      <c r="M324" s="9">
        <f t="shared" si="39"/>
        <v>316</v>
      </c>
      <c r="N324" s="56">
        <f t="shared" si="36"/>
      </c>
      <c r="O324" s="73">
        <f t="shared" si="37"/>
      </c>
      <c r="P324" s="73">
        <f t="shared" si="38"/>
      </c>
      <c r="Q324" s="73">
        <f t="shared" si="32"/>
      </c>
      <c r="R324" s="73">
        <f ca="1">IF(G324&lt;&gt;"",AVERAGE(OFFSET(Q324,-MIN(M324,$E$3),0):Q324),"")</f>
      </c>
      <c r="S324" s="56"/>
      <c r="T324" s="73">
        <f ca="1">IF(G324&lt;&gt;"",STDEVP(OFFSET(K324,-MIN(M324,$E$3),0):K324),"")</f>
      </c>
    </row>
    <row r="325" spans="1:20" ht="12.75">
      <c r="A325" s="9">
        <f t="shared" si="33"/>
        <v>318</v>
      </c>
      <c r="I325" s="56"/>
      <c r="K325" s="23">
        <f t="shared" si="34"/>
      </c>
      <c r="L325" s="34">
        <f t="shared" si="35"/>
      </c>
      <c r="M325" s="9">
        <f t="shared" si="39"/>
        <v>317</v>
      </c>
      <c r="N325" s="56">
        <f t="shared" si="36"/>
      </c>
      <c r="O325" s="73">
        <f t="shared" si="37"/>
      </c>
      <c r="P325" s="73">
        <f t="shared" si="38"/>
      </c>
      <c r="Q325" s="73">
        <f t="shared" si="32"/>
      </c>
      <c r="R325" s="73">
        <f ca="1">IF(G325&lt;&gt;"",AVERAGE(OFFSET(Q325,-MIN(M325,$E$3),0):Q325),"")</f>
      </c>
      <c r="S325" s="56"/>
      <c r="T325" s="73">
        <f ca="1">IF(G325&lt;&gt;"",STDEVP(OFFSET(K325,-MIN(M325,$E$3),0):K325),"")</f>
      </c>
    </row>
    <row r="326" spans="1:20" ht="12.75">
      <c r="A326" s="9">
        <f t="shared" si="33"/>
        <v>319</v>
      </c>
      <c r="I326" s="56"/>
      <c r="K326" s="23">
        <f t="shared" si="34"/>
      </c>
      <c r="L326" s="34">
        <f t="shared" si="35"/>
      </c>
      <c r="M326" s="9">
        <f t="shared" si="39"/>
        <v>318</v>
      </c>
      <c r="N326" s="56">
        <f t="shared" si="36"/>
      </c>
      <c r="O326" s="73">
        <f t="shared" si="37"/>
      </c>
      <c r="P326" s="73">
        <f t="shared" si="38"/>
      </c>
      <c r="Q326" s="73">
        <f t="shared" si="32"/>
      </c>
      <c r="R326" s="73">
        <f ca="1">IF(G326&lt;&gt;"",AVERAGE(OFFSET(Q326,-MIN(M326,$E$3),0):Q326),"")</f>
      </c>
      <c r="S326" s="56"/>
      <c r="T326" s="73">
        <f ca="1">IF(G326&lt;&gt;"",STDEVP(OFFSET(K326,-MIN(M326,$E$3),0):K326),"")</f>
      </c>
    </row>
    <row r="327" spans="1:20" ht="12.75">
      <c r="A327" s="9">
        <f t="shared" si="33"/>
        <v>320</v>
      </c>
      <c r="I327" s="56"/>
      <c r="K327" s="23">
        <f t="shared" si="34"/>
      </c>
      <c r="L327" s="34">
        <f t="shared" si="35"/>
      </c>
      <c r="M327" s="9">
        <f t="shared" si="39"/>
        <v>319</v>
      </c>
      <c r="N327" s="56">
        <f t="shared" si="36"/>
      </c>
      <c r="O327" s="73">
        <f t="shared" si="37"/>
      </c>
      <c r="P327" s="73">
        <f t="shared" si="38"/>
      </c>
      <c r="Q327" s="73">
        <f t="shared" si="32"/>
      </c>
      <c r="R327" s="73">
        <f ca="1">IF(G327&lt;&gt;"",AVERAGE(OFFSET(Q327,-MIN(M327,$E$3),0):Q327),"")</f>
      </c>
      <c r="S327" s="56"/>
      <c r="T327" s="73">
        <f ca="1">IF(G327&lt;&gt;"",STDEVP(OFFSET(K327,-MIN(M327,$E$3),0):K327),"")</f>
      </c>
    </row>
    <row r="328" spans="1:20" ht="12.75">
      <c r="A328" s="9">
        <f t="shared" si="33"/>
        <v>321</v>
      </c>
      <c r="I328" s="56"/>
      <c r="K328" s="23">
        <f t="shared" si="34"/>
      </c>
      <c r="L328" s="34">
        <f t="shared" si="35"/>
      </c>
      <c r="M328" s="9">
        <f t="shared" si="39"/>
        <v>320</v>
      </c>
      <c r="N328" s="56">
        <f t="shared" si="36"/>
      </c>
      <c r="O328" s="73">
        <f t="shared" si="37"/>
      </c>
      <c r="P328" s="73">
        <f t="shared" si="38"/>
      </c>
      <c r="Q328" s="73">
        <f aca="true" t="shared" si="40" ref="Q328:Q391">IF(G328&lt;&gt;"",MAX(N328:P328),"")</f>
      </c>
      <c r="R328" s="73">
        <f ca="1">IF(G328&lt;&gt;"",AVERAGE(OFFSET(Q328,-MIN(M328,$E$3),0):Q328),"")</f>
      </c>
      <c r="S328" s="56"/>
      <c r="T328" s="73">
        <f ca="1">IF(G328&lt;&gt;"",STDEVP(OFFSET(K328,-MIN(M328,$E$3),0):K328),"")</f>
      </c>
    </row>
    <row r="329" spans="1:20" ht="12.75">
      <c r="A329" s="9">
        <f t="shared" si="33"/>
        <v>322</v>
      </c>
      <c r="I329" s="56"/>
      <c r="K329" s="23">
        <f t="shared" si="34"/>
      </c>
      <c r="L329" s="34">
        <f t="shared" si="35"/>
      </c>
      <c r="M329" s="9">
        <f t="shared" si="39"/>
        <v>321</v>
      </c>
      <c r="N329" s="56">
        <f t="shared" si="36"/>
      </c>
      <c r="O329" s="73">
        <f t="shared" si="37"/>
      </c>
      <c r="P329" s="73">
        <f t="shared" si="38"/>
      </c>
      <c r="Q329" s="73">
        <f t="shared" si="40"/>
      </c>
      <c r="R329" s="73">
        <f ca="1">IF(G329&lt;&gt;"",AVERAGE(OFFSET(Q329,-MIN(M329,$E$3),0):Q329),"")</f>
      </c>
      <c r="S329" s="56"/>
      <c r="T329" s="73">
        <f ca="1">IF(G329&lt;&gt;"",STDEVP(OFFSET(K329,-MIN(M329,$E$3),0):K329),"")</f>
      </c>
    </row>
    <row r="330" spans="1:20" ht="12.75">
      <c r="A330" s="9">
        <f aca="true" t="shared" si="41" ref="A330:A393">1+A329</f>
        <v>323</v>
      </c>
      <c r="I330" s="56"/>
      <c r="K330" s="23">
        <f aca="true" t="shared" si="42" ref="K330:K393">IF(G330&lt;&gt;"",I330/I329-1,"")</f>
      </c>
      <c r="L330" s="34">
        <f aca="true" t="shared" si="43" ref="L330:L393">IF(G330&lt;&gt;"",H330/1000,"")</f>
      </c>
      <c r="M330" s="9">
        <f t="shared" si="39"/>
        <v>322</v>
      </c>
      <c r="N330" s="56">
        <f aca="true" t="shared" si="44" ref="N330:N393">IF(G330&lt;&gt;"",IF($N$4=2,E330/F330-1,E330-F330),"")</f>
      </c>
      <c r="O330" s="73">
        <f aca="true" t="shared" si="45" ref="O330:O393">IF(G330&lt;&gt;"",IF($N$4=2,ABS(E330/G329-1),ABS(E330-G329)),"")</f>
      </c>
      <c r="P330" s="73">
        <f aca="true" t="shared" si="46" ref="P330:P393">IF(G330&lt;&gt;"",IF($N$4=2,ABS(F330/G329-1),ABS(F330-G329)),"")</f>
      </c>
      <c r="Q330" s="73">
        <f t="shared" si="40"/>
      </c>
      <c r="R330" s="73">
        <f ca="1">IF(G330&lt;&gt;"",AVERAGE(OFFSET(Q330,-MIN(M330,$E$3),0):Q330),"")</f>
      </c>
      <c r="S330" s="56"/>
      <c r="T330" s="73">
        <f ca="1">IF(G330&lt;&gt;"",STDEVP(OFFSET(K330,-MIN(M330,$E$3),0):K330),"")</f>
      </c>
    </row>
    <row r="331" spans="1:20" ht="12.75">
      <c r="A331" s="9">
        <f t="shared" si="41"/>
        <v>324</v>
      </c>
      <c r="I331" s="56"/>
      <c r="K331" s="23">
        <f t="shared" si="42"/>
      </c>
      <c r="L331" s="34">
        <f t="shared" si="43"/>
      </c>
      <c r="M331" s="9">
        <f aca="true" t="shared" si="47" ref="M331:M394">1+M330</f>
        <v>323</v>
      </c>
      <c r="N331" s="56">
        <f t="shared" si="44"/>
      </c>
      <c r="O331" s="73">
        <f t="shared" si="45"/>
      </c>
      <c r="P331" s="73">
        <f t="shared" si="46"/>
      </c>
      <c r="Q331" s="73">
        <f t="shared" si="40"/>
      </c>
      <c r="R331" s="73">
        <f ca="1">IF(G331&lt;&gt;"",AVERAGE(OFFSET(Q331,-MIN(M331,$E$3),0):Q331),"")</f>
      </c>
      <c r="S331" s="56"/>
      <c r="T331" s="73">
        <f ca="1">IF(G331&lt;&gt;"",STDEVP(OFFSET(K331,-MIN(M331,$E$3),0):K331),"")</f>
      </c>
    </row>
    <row r="332" spans="1:20" ht="12.75">
      <c r="A332" s="9">
        <f t="shared" si="41"/>
        <v>325</v>
      </c>
      <c r="I332" s="56"/>
      <c r="K332" s="23">
        <f t="shared" si="42"/>
      </c>
      <c r="L332" s="34">
        <f t="shared" si="43"/>
      </c>
      <c r="M332" s="9">
        <f t="shared" si="47"/>
        <v>324</v>
      </c>
      <c r="N332" s="56">
        <f t="shared" si="44"/>
      </c>
      <c r="O332" s="73">
        <f t="shared" si="45"/>
      </c>
      <c r="P332" s="73">
        <f t="shared" si="46"/>
      </c>
      <c r="Q332" s="73">
        <f t="shared" si="40"/>
      </c>
      <c r="R332" s="73">
        <f ca="1">IF(G332&lt;&gt;"",AVERAGE(OFFSET(Q332,-MIN(M332,$E$3),0):Q332),"")</f>
      </c>
      <c r="S332" s="56"/>
      <c r="T332" s="73">
        <f ca="1">IF(G332&lt;&gt;"",STDEVP(OFFSET(K332,-MIN(M332,$E$3),0):K332),"")</f>
      </c>
    </row>
    <row r="333" spans="1:20" ht="12.75">
      <c r="A333" s="9">
        <f t="shared" si="41"/>
        <v>326</v>
      </c>
      <c r="I333" s="56"/>
      <c r="K333" s="23">
        <f t="shared" si="42"/>
      </c>
      <c r="L333" s="34">
        <f t="shared" si="43"/>
      </c>
      <c r="M333" s="9">
        <f t="shared" si="47"/>
        <v>325</v>
      </c>
      <c r="N333" s="56">
        <f t="shared" si="44"/>
      </c>
      <c r="O333" s="73">
        <f t="shared" si="45"/>
      </c>
      <c r="P333" s="73">
        <f t="shared" si="46"/>
      </c>
      <c r="Q333" s="73">
        <f t="shared" si="40"/>
      </c>
      <c r="R333" s="73">
        <f ca="1">IF(G333&lt;&gt;"",AVERAGE(OFFSET(Q333,-MIN(M333,$E$3),0):Q333),"")</f>
      </c>
      <c r="S333" s="56"/>
      <c r="T333" s="73">
        <f ca="1">IF(G333&lt;&gt;"",STDEVP(OFFSET(K333,-MIN(M333,$E$3),0):K333),"")</f>
      </c>
    </row>
    <row r="334" spans="1:20" ht="12.75">
      <c r="A334" s="9">
        <f t="shared" si="41"/>
        <v>327</v>
      </c>
      <c r="I334" s="56"/>
      <c r="K334" s="23">
        <f t="shared" si="42"/>
      </c>
      <c r="L334" s="34">
        <f t="shared" si="43"/>
      </c>
      <c r="M334" s="9">
        <f t="shared" si="47"/>
        <v>326</v>
      </c>
      <c r="N334" s="56">
        <f t="shared" si="44"/>
      </c>
      <c r="O334" s="73">
        <f t="shared" si="45"/>
      </c>
      <c r="P334" s="73">
        <f t="shared" si="46"/>
      </c>
      <c r="Q334" s="73">
        <f t="shared" si="40"/>
      </c>
      <c r="R334" s="73">
        <f ca="1">IF(G334&lt;&gt;"",AVERAGE(OFFSET(Q334,-MIN(M334,$E$3),0):Q334),"")</f>
      </c>
      <c r="S334" s="56"/>
      <c r="T334" s="73">
        <f ca="1">IF(G334&lt;&gt;"",STDEVP(OFFSET(K334,-MIN(M334,$E$3),0):K334),"")</f>
      </c>
    </row>
    <row r="335" spans="1:20" ht="12.75">
      <c r="A335" s="9">
        <f t="shared" si="41"/>
        <v>328</v>
      </c>
      <c r="I335" s="56"/>
      <c r="K335" s="23">
        <f t="shared" si="42"/>
      </c>
      <c r="L335" s="34">
        <f t="shared" si="43"/>
      </c>
      <c r="M335" s="9">
        <f t="shared" si="47"/>
        <v>327</v>
      </c>
      <c r="N335" s="56">
        <f t="shared" si="44"/>
      </c>
      <c r="O335" s="73">
        <f t="shared" si="45"/>
      </c>
      <c r="P335" s="73">
        <f t="shared" si="46"/>
      </c>
      <c r="Q335" s="73">
        <f t="shared" si="40"/>
      </c>
      <c r="R335" s="73">
        <f ca="1">IF(G335&lt;&gt;"",AVERAGE(OFFSET(Q335,-MIN(M335,$E$3),0):Q335),"")</f>
      </c>
      <c r="S335" s="56"/>
      <c r="T335" s="73">
        <f ca="1">IF(G335&lt;&gt;"",STDEVP(OFFSET(K335,-MIN(M335,$E$3),0):K335),"")</f>
      </c>
    </row>
    <row r="336" spans="1:20" ht="12.75">
      <c r="A336" s="9">
        <f t="shared" si="41"/>
        <v>329</v>
      </c>
      <c r="I336" s="56"/>
      <c r="K336" s="23">
        <f t="shared" si="42"/>
      </c>
      <c r="L336" s="34">
        <f t="shared" si="43"/>
      </c>
      <c r="M336" s="9">
        <f t="shared" si="47"/>
        <v>328</v>
      </c>
      <c r="N336" s="56">
        <f t="shared" si="44"/>
      </c>
      <c r="O336" s="73">
        <f t="shared" si="45"/>
      </c>
      <c r="P336" s="73">
        <f t="shared" si="46"/>
      </c>
      <c r="Q336" s="73">
        <f t="shared" si="40"/>
      </c>
      <c r="R336" s="73">
        <f ca="1">IF(G336&lt;&gt;"",AVERAGE(OFFSET(Q336,-MIN(M336,$E$3),0):Q336),"")</f>
      </c>
      <c r="S336" s="56"/>
      <c r="T336" s="73">
        <f ca="1">IF(G336&lt;&gt;"",STDEVP(OFFSET(K336,-MIN(M336,$E$3),0):K336),"")</f>
      </c>
    </row>
    <row r="337" spans="1:20" ht="12.75">
      <c r="A337" s="9">
        <f t="shared" si="41"/>
        <v>330</v>
      </c>
      <c r="I337" s="56"/>
      <c r="K337" s="23">
        <f t="shared" si="42"/>
      </c>
      <c r="L337" s="34">
        <f t="shared" si="43"/>
      </c>
      <c r="M337" s="9">
        <f t="shared" si="47"/>
        <v>329</v>
      </c>
      <c r="N337" s="56">
        <f t="shared" si="44"/>
      </c>
      <c r="O337" s="73">
        <f t="shared" si="45"/>
      </c>
      <c r="P337" s="73">
        <f t="shared" si="46"/>
      </c>
      <c r="Q337" s="73">
        <f t="shared" si="40"/>
      </c>
      <c r="R337" s="73">
        <f ca="1">IF(G337&lt;&gt;"",AVERAGE(OFFSET(Q337,-MIN(M337,$E$3),0):Q337),"")</f>
      </c>
      <c r="S337" s="56"/>
      <c r="T337" s="73">
        <f ca="1">IF(G337&lt;&gt;"",STDEVP(OFFSET(K337,-MIN(M337,$E$3),0):K337),"")</f>
      </c>
    </row>
    <row r="338" spans="1:20" ht="12.75">
      <c r="A338" s="9">
        <f t="shared" si="41"/>
        <v>331</v>
      </c>
      <c r="I338" s="56"/>
      <c r="K338" s="23">
        <f t="shared" si="42"/>
      </c>
      <c r="L338" s="34">
        <f t="shared" si="43"/>
      </c>
      <c r="M338" s="9">
        <f t="shared" si="47"/>
        <v>330</v>
      </c>
      <c r="N338" s="56">
        <f t="shared" si="44"/>
      </c>
      <c r="O338" s="73">
        <f t="shared" si="45"/>
      </c>
      <c r="P338" s="73">
        <f t="shared" si="46"/>
      </c>
      <c r="Q338" s="73">
        <f t="shared" si="40"/>
      </c>
      <c r="R338" s="73">
        <f ca="1">IF(G338&lt;&gt;"",AVERAGE(OFFSET(Q338,-MIN(M338,$E$3),0):Q338),"")</f>
      </c>
      <c r="S338" s="56"/>
      <c r="T338" s="73">
        <f ca="1">IF(G338&lt;&gt;"",STDEVP(OFFSET(K338,-MIN(M338,$E$3),0):K338),"")</f>
      </c>
    </row>
    <row r="339" spans="1:20" ht="12.75">
      <c r="A339" s="9">
        <f t="shared" si="41"/>
        <v>332</v>
      </c>
      <c r="I339" s="56"/>
      <c r="K339" s="23">
        <f t="shared" si="42"/>
      </c>
      <c r="L339" s="34">
        <f t="shared" si="43"/>
      </c>
      <c r="M339" s="9">
        <f t="shared" si="47"/>
        <v>331</v>
      </c>
      <c r="N339" s="56">
        <f t="shared" si="44"/>
      </c>
      <c r="O339" s="73">
        <f t="shared" si="45"/>
      </c>
      <c r="P339" s="73">
        <f t="shared" si="46"/>
      </c>
      <c r="Q339" s="73">
        <f t="shared" si="40"/>
      </c>
      <c r="R339" s="73">
        <f ca="1">IF(G339&lt;&gt;"",AVERAGE(OFFSET(Q339,-MIN(M339,$E$3),0):Q339),"")</f>
      </c>
      <c r="S339" s="56"/>
      <c r="T339" s="73">
        <f ca="1">IF(G339&lt;&gt;"",STDEVP(OFFSET(K339,-MIN(M339,$E$3),0):K339),"")</f>
      </c>
    </row>
    <row r="340" spans="1:20" ht="12.75">
      <c r="A340" s="9">
        <f t="shared" si="41"/>
        <v>333</v>
      </c>
      <c r="I340" s="56"/>
      <c r="K340" s="23">
        <f t="shared" si="42"/>
      </c>
      <c r="L340" s="34">
        <f t="shared" si="43"/>
      </c>
      <c r="M340" s="9">
        <f t="shared" si="47"/>
        <v>332</v>
      </c>
      <c r="N340" s="56">
        <f t="shared" si="44"/>
      </c>
      <c r="O340" s="73">
        <f t="shared" si="45"/>
      </c>
      <c r="P340" s="73">
        <f t="shared" si="46"/>
      </c>
      <c r="Q340" s="73">
        <f t="shared" si="40"/>
      </c>
      <c r="R340" s="73">
        <f ca="1">IF(G340&lt;&gt;"",AVERAGE(OFFSET(Q340,-MIN(M340,$E$3),0):Q340),"")</f>
      </c>
      <c r="S340" s="56"/>
      <c r="T340" s="73">
        <f ca="1">IF(G340&lt;&gt;"",STDEVP(OFFSET(K340,-MIN(M340,$E$3),0):K340),"")</f>
      </c>
    </row>
    <row r="341" spans="1:20" ht="12.75">
      <c r="A341" s="9">
        <f t="shared" si="41"/>
        <v>334</v>
      </c>
      <c r="I341" s="56"/>
      <c r="K341" s="23">
        <f t="shared" si="42"/>
      </c>
      <c r="L341" s="34">
        <f t="shared" si="43"/>
      </c>
      <c r="M341" s="9">
        <f t="shared" si="47"/>
        <v>333</v>
      </c>
      <c r="N341" s="56">
        <f t="shared" si="44"/>
      </c>
      <c r="O341" s="73">
        <f t="shared" si="45"/>
      </c>
      <c r="P341" s="73">
        <f t="shared" si="46"/>
      </c>
      <c r="Q341" s="73">
        <f t="shared" si="40"/>
      </c>
      <c r="R341" s="73">
        <f ca="1">IF(G341&lt;&gt;"",AVERAGE(OFFSET(Q341,-MIN(M341,$E$3),0):Q341),"")</f>
      </c>
      <c r="S341" s="56"/>
      <c r="T341" s="73">
        <f ca="1">IF(G341&lt;&gt;"",STDEVP(OFFSET(K341,-MIN(M341,$E$3),0):K341),"")</f>
      </c>
    </row>
    <row r="342" spans="1:20" ht="12.75">
      <c r="A342" s="9">
        <f t="shared" si="41"/>
        <v>335</v>
      </c>
      <c r="I342" s="56"/>
      <c r="K342" s="23">
        <f t="shared" si="42"/>
      </c>
      <c r="L342" s="34">
        <f t="shared" si="43"/>
      </c>
      <c r="M342" s="9">
        <f t="shared" si="47"/>
        <v>334</v>
      </c>
      <c r="N342" s="56">
        <f t="shared" si="44"/>
      </c>
      <c r="O342" s="73">
        <f t="shared" si="45"/>
      </c>
      <c r="P342" s="73">
        <f t="shared" si="46"/>
      </c>
      <c r="Q342" s="73">
        <f t="shared" si="40"/>
      </c>
      <c r="R342" s="73">
        <f ca="1">IF(G342&lt;&gt;"",AVERAGE(OFFSET(Q342,-MIN(M342,$E$3),0):Q342),"")</f>
      </c>
      <c r="S342" s="56"/>
      <c r="T342" s="73">
        <f ca="1">IF(G342&lt;&gt;"",STDEVP(OFFSET(K342,-MIN(M342,$E$3),0):K342),"")</f>
      </c>
    </row>
    <row r="343" spans="1:20" ht="12.75">
      <c r="A343" s="9">
        <f t="shared" si="41"/>
        <v>336</v>
      </c>
      <c r="I343" s="56"/>
      <c r="K343" s="23">
        <f t="shared" si="42"/>
      </c>
      <c r="L343" s="34">
        <f t="shared" si="43"/>
      </c>
      <c r="M343" s="9">
        <f t="shared" si="47"/>
        <v>335</v>
      </c>
      <c r="N343" s="56">
        <f t="shared" si="44"/>
      </c>
      <c r="O343" s="73">
        <f t="shared" si="45"/>
      </c>
      <c r="P343" s="73">
        <f t="shared" si="46"/>
      </c>
      <c r="Q343" s="73">
        <f t="shared" si="40"/>
      </c>
      <c r="R343" s="73">
        <f ca="1">IF(G343&lt;&gt;"",AVERAGE(OFFSET(Q343,-MIN(M343,$E$3),0):Q343),"")</f>
      </c>
      <c r="S343" s="56"/>
      <c r="T343" s="73">
        <f ca="1">IF(G343&lt;&gt;"",STDEVP(OFFSET(K343,-MIN(M343,$E$3),0):K343),"")</f>
      </c>
    </row>
    <row r="344" spans="1:20" ht="12.75">
      <c r="A344" s="9">
        <f t="shared" si="41"/>
        <v>337</v>
      </c>
      <c r="I344" s="56"/>
      <c r="K344" s="23">
        <f t="shared" si="42"/>
      </c>
      <c r="L344" s="34">
        <f t="shared" si="43"/>
      </c>
      <c r="M344" s="9">
        <f t="shared" si="47"/>
        <v>336</v>
      </c>
      <c r="N344" s="56">
        <f t="shared" si="44"/>
      </c>
      <c r="O344" s="73">
        <f t="shared" si="45"/>
      </c>
      <c r="P344" s="73">
        <f t="shared" si="46"/>
      </c>
      <c r="Q344" s="73">
        <f t="shared" si="40"/>
      </c>
      <c r="R344" s="73">
        <f ca="1">IF(G344&lt;&gt;"",AVERAGE(OFFSET(Q344,-MIN(M344,$E$3),0):Q344),"")</f>
      </c>
      <c r="S344" s="56"/>
      <c r="T344" s="73">
        <f ca="1">IF(G344&lt;&gt;"",STDEVP(OFFSET(K344,-MIN(M344,$E$3),0):K344),"")</f>
      </c>
    </row>
    <row r="345" spans="1:20" ht="12.75">
      <c r="A345" s="9">
        <f t="shared" si="41"/>
        <v>338</v>
      </c>
      <c r="I345" s="56"/>
      <c r="K345" s="23">
        <f t="shared" si="42"/>
      </c>
      <c r="L345" s="34">
        <f t="shared" si="43"/>
      </c>
      <c r="M345" s="9">
        <f t="shared" si="47"/>
        <v>337</v>
      </c>
      <c r="N345" s="56">
        <f t="shared" si="44"/>
      </c>
      <c r="O345" s="73">
        <f t="shared" si="45"/>
      </c>
      <c r="P345" s="73">
        <f t="shared" si="46"/>
      </c>
      <c r="Q345" s="73">
        <f t="shared" si="40"/>
      </c>
      <c r="R345" s="73">
        <f ca="1">IF(G345&lt;&gt;"",AVERAGE(OFFSET(Q345,-MIN(M345,$E$3),0):Q345),"")</f>
      </c>
      <c r="S345" s="56"/>
      <c r="T345" s="73">
        <f ca="1">IF(G345&lt;&gt;"",STDEVP(OFFSET(K345,-MIN(M345,$E$3),0):K345),"")</f>
      </c>
    </row>
    <row r="346" spans="1:20" ht="12.75">
      <c r="A346" s="9">
        <f t="shared" si="41"/>
        <v>339</v>
      </c>
      <c r="I346" s="56"/>
      <c r="K346" s="23">
        <f t="shared" si="42"/>
      </c>
      <c r="L346" s="34">
        <f t="shared" si="43"/>
      </c>
      <c r="M346" s="9">
        <f t="shared" si="47"/>
        <v>338</v>
      </c>
      <c r="N346" s="56">
        <f t="shared" si="44"/>
      </c>
      <c r="O346" s="73">
        <f t="shared" si="45"/>
      </c>
      <c r="P346" s="73">
        <f t="shared" si="46"/>
      </c>
      <c r="Q346" s="73">
        <f t="shared" si="40"/>
      </c>
      <c r="R346" s="73">
        <f ca="1">IF(G346&lt;&gt;"",AVERAGE(OFFSET(Q346,-MIN(M346,$E$3),0):Q346),"")</f>
      </c>
      <c r="S346" s="56"/>
      <c r="T346" s="73">
        <f ca="1">IF(G346&lt;&gt;"",STDEVP(OFFSET(K346,-MIN(M346,$E$3),0):K346),"")</f>
      </c>
    </row>
    <row r="347" spans="1:20" ht="12.75">
      <c r="A347" s="9">
        <f t="shared" si="41"/>
        <v>340</v>
      </c>
      <c r="I347" s="56"/>
      <c r="K347" s="23">
        <f t="shared" si="42"/>
      </c>
      <c r="L347" s="34">
        <f t="shared" si="43"/>
      </c>
      <c r="M347" s="9">
        <f t="shared" si="47"/>
        <v>339</v>
      </c>
      <c r="N347" s="56">
        <f t="shared" si="44"/>
      </c>
      <c r="O347" s="73">
        <f t="shared" si="45"/>
      </c>
      <c r="P347" s="73">
        <f t="shared" si="46"/>
      </c>
      <c r="Q347" s="73">
        <f t="shared" si="40"/>
      </c>
      <c r="R347" s="73">
        <f ca="1">IF(G347&lt;&gt;"",AVERAGE(OFFSET(Q347,-MIN(M347,$E$3),0):Q347),"")</f>
      </c>
      <c r="S347" s="56"/>
      <c r="T347" s="73">
        <f ca="1">IF(G347&lt;&gt;"",STDEVP(OFFSET(K347,-MIN(M347,$E$3),0):K347),"")</f>
      </c>
    </row>
    <row r="348" spans="1:20" ht="12.75">
      <c r="A348" s="9">
        <f t="shared" si="41"/>
        <v>341</v>
      </c>
      <c r="I348" s="56"/>
      <c r="K348" s="23">
        <f t="shared" si="42"/>
      </c>
      <c r="L348" s="34">
        <f t="shared" si="43"/>
      </c>
      <c r="M348" s="9">
        <f t="shared" si="47"/>
        <v>340</v>
      </c>
      <c r="N348" s="56">
        <f t="shared" si="44"/>
      </c>
      <c r="O348" s="73">
        <f t="shared" si="45"/>
      </c>
      <c r="P348" s="73">
        <f t="shared" si="46"/>
      </c>
      <c r="Q348" s="73">
        <f t="shared" si="40"/>
      </c>
      <c r="R348" s="73">
        <f ca="1">IF(G348&lt;&gt;"",AVERAGE(OFFSET(Q348,-MIN(M348,$E$3),0):Q348),"")</f>
      </c>
      <c r="S348" s="56"/>
      <c r="T348" s="73">
        <f ca="1">IF(G348&lt;&gt;"",STDEVP(OFFSET(K348,-MIN(M348,$E$3),0):K348),"")</f>
      </c>
    </row>
    <row r="349" spans="1:20" ht="12.75">
      <c r="A349" s="9">
        <f t="shared" si="41"/>
        <v>342</v>
      </c>
      <c r="I349" s="56"/>
      <c r="K349" s="23">
        <f t="shared" si="42"/>
      </c>
      <c r="L349" s="34">
        <f t="shared" si="43"/>
      </c>
      <c r="M349" s="9">
        <f t="shared" si="47"/>
        <v>341</v>
      </c>
      <c r="N349" s="56">
        <f t="shared" si="44"/>
      </c>
      <c r="O349" s="73">
        <f t="shared" si="45"/>
      </c>
      <c r="P349" s="73">
        <f t="shared" si="46"/>
      </c>
      <c r="Q349" s="73">
        <f t="shared" si="40"/>
      </c>
      <c r="R349" s="73">
        <f ca="1">IF(G349&lt;&gt;"",AVERAGE(OFFSET(Q349,-MIN(M349,$E$3),0):Q349),"")</f>
      </c>
      <c r="S349" s="56"/>
      <c r="T349" s="73">
        <f ca="1">IF(G349&lt;&gt;"",STDEVP(OFFSET(K349,-MIN(M349,$E$3),0):K349),"")</f>
      </c>
    </row>
    <row r="350" spans="1:20" ht="12.75">
      <c r="A350" s="9">
        <f t="shared" si="41"/>
        <v>343</v>
      </c>
      <c r="I350" s="56"/>
      <c r="K350" s="23">
        <f t="shared" si="42"/>
      </c>
      <c r="L350" s="34">
        <f t="shared" si="43"/>
      </c>
      <c r="M350" s="9">
        <f t="shared" si="47"/>
        <v>342</v>
      </c>
      <c r="N350" s="56">
        <f t="shared" si="44"/>
      </c>
      <c r="O350" s="73">
        <f t="shared" si="45"/>
      </c>
      <c r="P350" s="73">
        <f t="shared" si="46"/>
      </c>
      <c r="Q350" s="73">
        <f t="shared" si="40"/>
      </c>
      <c r="R350" s="73">
        <f ca="1">IF(G350&lt;&gt;"",AVERAGE(OFFSET(Q350,-MIN(M350,$E$3),0):Q350),"")</f>
      </c>
      <c r="S350" s="56"/>
      <c r="T350" s="73">
        <f ca="1">IF(G350&lt;&gt;"",STDEVP(OFFSET(K350,-MIN(M350,$E$3),0):K350),"")</f>
      </c>
    </row>
    <row r="351" spans="1:20" ht="12.75">
      <c r="A351" s="9">
        <f t="shared" si="41"/>
        <v>344</v>
      </c>
      <c r="I351" s="56"/>
      <c r="K351" s="23">
        <f t="shared" si="42"/>
      </c>
      <c r="L351" s="34">
        <f t="shared" si="43"/>
      </c>
      <c r="M351" s="9">
        <f t="shared" si="47"/>
        <v>343</v>
      </c>
      <c r="N351" s="56">
        <f t="shared" si="44"/>
      </c>
      <c r="O351" s="73">
        <f t="shared" si="45"/>
      </c>
      <c r="P351" s="73">
        <f t="shared" si="46"/>
      </c>
      <c r="Q351" s="73">
        <f t="shared" si="40"/>
      </c>
      <c r="R351" s="73">
        <f ca="1">IF(G351&lt;&gt;"",AVERAGE(OFFSET(Q351,-MIN(M351,$E$3),0):Q351),"")</f>
      </c>
      <c r="S351" s="56"/>
      <c r="T351" s="73">
        <f ca="1">IF(G351&lt;&gt;"",STDEVP(OFFSET(K351,-MIN(M351,$E$3),0):K351),"")</f>
      </c>
    </row>
    <row r="352" spans="1:20" ht="12.75">
      <c r="A352" s="9">
        <f t="shared" si="41"/>
        <v>345</v>
      </c>
      <c r="I352" s="56"/>
      <c r="K352" s="23">
        <f t="shared" si="42"/>
      </c>
      <c r="L352" s="34">
        <f t="shared" si="43"/>
      </c>
      <c r="M352" s="9">
        <f t="shared" si="47"/>
        <v>344</v>
      </c>
      <c r="N352" s="56">
        <f t="shared" si="44"/>
      </c>
      <c r="O352" s="73">
        <f t="shared" si="45"/>
      </c>
      <c r="P352" s="73">
        <f t="shared" si="46"/>
      </c>
      <c r="Q352" s="73">
        <f t="shared" si="40"/>
      </c>
      <c r="R352" s="73">
        <f ca="1">IF(G352&lt;&gt;"",AVERAGE(OFFSET(Q352,-MIN(M352,$E$3),0):Q352),"")</f>
      </c>
      <c r="S352" s="56"/>
      <c r="T352" s="73">
        <f ca="1">IF(G352&lt;&gt;"",STDEVP(OFFSET(K352,-MIN(M352,$E$3),0):K352),"")</f>
      </c>
    </row>
    <row r="353" spans="1:20" ht="12.75">
      <c r="A353" s="9">
        <f t="shared" si="41"/>
        <v>346</v>
      </c>
      <c r="I353" s="56"/>
      <c r="K353" s="23">
        <f t="shared" si="42"/>
      </c>
      <c r="L353" s="34">
        <f t="shared" si="43"/>
      </c>
      <c r="M353" s="9">
        <f t="shared" si="47"/>
        <v>345</v>
      </c>
      <c r="N353" s="56">
        <f t="shared" si="44"/>
      </c>
      <c r="O353" s="73">
        <f t="shared" si="45"/>
      </c>
      <c r="P353" s="73">
        <f t="shared" si="46"/>
      </c>
      <c r="Q353" s="73">
        <f t="shared" si="40"/>
      </c>
      <c r="R353" s="73">
        <f ca="1">IF(G353&lt;&gt;"",AVERAGE(OFFSET(Q353,-MIN(M353,$E$3),0):Q353),"")</f>
      </c>
      <c r="S353" s="56"/>
      <c r="T353" s="73">
        <f ca="1">IF(G353&lt;&gt;"",STDEVP(OFFSET(K353,-MIN(M353,$E$3),0):K353),"")</f>
      </c>
    </row>
    <row r="354" spans="1:20" ht="12.75">
      <c r="A354" s="9">
        <f t="shared" si="41"/>
        <v>347</v>
      </c>
      <c r="I354" s="56"/>
      <c r="K354" s="23">
        <f t="shared" si="42"/>
      </c>
      <c r="L354" s="34">
        <f t="shared" si="43"/>
      </c>
      <c r="M354" s="9">
        <f t="shared" si="47"/>
        <v>346</v>
      </c>
      <c r="N354" s="56">
        <f t="shared" si="44"/>
      </c>
      <c r="O354" s="73">
        <f t="shared" si="45"/>
      </c>
      <c r="P354" s="73">
        <f t="shared" si="46"/>
      </c>
      <c r="Q354" s="73">
        <f t="shared" si="40"/>
      </c>
      <c r="R354" s="73">
        <f ca="1">IF(G354&lt;&gt;"",AVERAGE(OFFSET(Q354,-MIN(M354,$E$3),0):Q354),"")</f>
      </c>
      <c r="S354" s="56"/>
      <c r="T354" s="73">
        <f ca="1">IF(G354&lt;&gt;"",STDEVP(OFFSET(K354,-MIN(M354,$E$3),0):K354),"")</f>
      </c>
    </row>
    <row r="355" spans="1:20" ht="12.75">
      <c r="A355" s="9">
        <f t="shared" si="41"/>
        <v>348</v>
      </c>
      <c r="I355" s="56"/>
      <c r="K355" s="23">
        <f t="shared" si="42"/>
      </c>
      <c r="L355" s="34">
        <f t="shared" si="43"/>
      </c>
      <c r="M355" s="9">
        <f t="shared" si="47"/>
        <v>347</v>
      </c>
      <c r="N355" s="56">
        <f t="shared" si="44"/>
      </c>
      <c r="O355" s="73">
        <f t="shared" si="45"/>
      </c>
      <c r="P355" s="73">
        <f t="shared" si="46"/>
      </c>
      <c r="Q355" s="73">
        <f t="shared" si="40"/>
      </c>
      <c r="R355" s="73">
        <f ca="1">IF(G355&lt;&gt;"",AVERAGE(OFFSET(Q355,-MIN(M355,$E$3),0):Q355),"")</f>
      </c>
      <c r="S355" s="56"/>
      <c r="T355" s="73">
        <f ca="1">IF(G355&lt;&gt;"",STDEVP(OFFSET(K355,-MIN(M355,$E$3),0):K355),"")</f>
      </c>
    </row>
    <row r="356" spans="1:20" ht="12.75">
      <c r="A356" s="9">
        <f t="shared" si="41"/>
        <v>349</v>
      </c>
      <c r="I356" s="56"/>
      <c r="K356" s="23">
        <f t="shared" si="42"/>
      </c>
      <c r="L356" s="34">
        <f t="shared" si="43"/>
      </c>
      <c r="M356" s="9">
        <f t="shared" si="47"/>
        <v>348</v>
      </c>
      <c r="N356" s="56">
        <f t="shared" si="44"/>
      </c>
      <c r="O356" s="73">
        <f t="shared" si="45"/>
      </c>
      <c r="P356" s="73">
        <f t="shared" si="46"/>
      </c>
      <c r="Q356" s="73">
        <f t="shared" si="40"/>
      </c>
      <c r="R356" s="73">
        <f ca="1">IF(G356&lt;&gt;"",AVERAGE(OFFSET(Q356,-MIN(M356,$E$3),0):Q356),"")</f>
      </c>
      <c r="S356" s="56"/>
      <c r="T356" s="73">
        <f ca="1">IF(G356&lt;&gt;"",STDEVP(OFFSET(K356,-MIN(M356,$E$3),0):K356),"")</f>
      </c>
    </row>
    <row r="357" spans="1:20" ht="12.75">
      <c r="A357" s="9">
        <f t="shared" si="41"/>
        <v>350</v>
      </c>
      <c r="I357" s="56"/>
      <c r="K357" s="23">
        <f t="shared" si="42"/>
      </c>
      <c r="L357" s="34">
        <f t="shared" si="43"/>
      </c>
      <c r="M357" s="9">
        <f t="shared" si="47"/>
        <v>349</v>
      </c>
      <c r="N357" s="56">
        <f t="shared" si="44"/>
      </c>
      <c r="O357" s="73">
        <f t="shared" si="45"/>
      </c>
      <c r="P357" s="73">
        <f t="shared" si="46"/>
      </c>
      <c r="Q357" s="73">
        <f t="shared" si="40"/>
      </c>
      <c r="R357" s="73">
        <f ca="1">IF(G357&lt;&gt;"",AVERAGE(OFFSET(Q357,-MIN(M357,$E$3),0):Q357),"")</f>
      </c>
      <c r="S357" s="56"/>
      <c r="T357" s="73">
        <f ca="1">IF(G357&lt;&gt;"",STDEVP(OFFSET(K357,-MIN(M357,$E$3),0):K357),"")</f>
      </c>
    </row>
    <row r="358" spans="1:20" ht="12.75">
      <c r="A358" s="9">
        <f t="shared" si="41"/>
        <v>351</v>
      </c>
      <c r="I358" s="56"/>
      <c r="K358" s="23">
        <f t="shared" si="42"/>
      </c>
      <c r="L358" s="34">
        <f t="shared" si="43"/>
      </c>
      <c r="M358" s="9">
        <f t="shared" si="47"/>
        <v>350</v>
      </c>
      <c r="N358" s="56">
        <f t="shared" si="44"/>
      </c>
      <c r="O358" s="73">
        <f t="shared" si="45"/>
      </c>
      <c r="P358" s="73">
        <f t="shared" si="46"/>
      </c>
      <c r="Q358" s="73">
        <f t="shared" si="40"/>
      </c>
      <c r="R358" s="73">
        <f ca="1">IF(G358&lt;&gt;"",AVERAGE(OFFSET(Q358,-MIN(M358,$E$3),0):Q358),"")</f>
      </c>
      <c r="S358" s="56"/>
      <c r="T358" s="73">
        <f ca="1">IF(G358&lt;&gt;"",STDEVP(OFFSET(K358,-MIN(M358,$E$3),0):K358),"")</f>
      </c>
    </row>
    <row r="359" spans="1:20" ht="12.75">
      <c r="A359" s="9">
        <f t="shared" si="41"/>
        <v>352</v>
      </c>
      <c r="I359" s="56"/>
      <c r="K359" s="23">
        <f t="shared" si="42"/>
      </c>
      <c r="L359" s="34">
        <f t="shared" si="43"/>
      </c>
      <c r="M359" s="9">
        <f t="shared" si="47"/>
        <v>351</v>
      </c>
      <c r="N359" s="56">
        <f t="shared" si="44"/>
      </c>
      <c r="O359" s="73">
        <f t="shared" si="45"/>
      </c>
      <c r="P359" s="73">
        <f t="shared" si="46"/>
      </c>
      <c r="Q359" s="73">
        <f t="shared" si="40"/>
      </c>
      <c r="R359" s="73">
        <f ca="1">IF(G359&lt;&gt;"",AVERAGE(OFFSET(Q359,-MIN(M359,$E$3),0):Q359),"")</f>
      </c>
      <c r="S359" s="56"/>
      <c r="T359" s="73">
        <f ca="1">IF(G359&lt;&gt;"",STDEVP(OFFSET(K359,-MIN(M359,$E$3),0):K359),"")</f>
      </c>
    </row>
    <row r="360" spans="1:20" ht="12.75">
      <c r="A360" s="9">
        <f t="shared" si="41"/>
        <v>353</v>
      </c>
      <c r="I360" s="56"/>
      <c r="K360" s="23">
        <f t="shared" si="42"/>
      </c>
      <c r="L360" s="34">
        <f t="shared" si="43"/>
      </c>
      <c r="M360" s="9">
        <f t="shared" si="47"/>
        <v>352</v>
      </c>
      <c r="N360" s="56">
        <f t="shared" si="44"/>
      </c>
      <c r="O360" s="73">
        <f t="shared" si="45"/>
      </c>
      <c r="P360" s="73">
        <f t="shared" si="46"/>
      </c>
      <c r="Q360" s="73">
        <f t="shared" si="40"/>
      </c>
      <c r="R360" s="73">
        <f ca="1">IF(G360&lt;&gt;"",AVERAGE(OFFSET(Q360,-MIN(M360,$E$3),0):Q360),"")</f>
      </c>
      <c r="S360" s="56"/>
      <c r="T360" s="73">
        <f ca="1">IF(G360&lt;&gt;"",STDEVP(OFFSET(K360,-MIN(M360,$E$3),0):K360),"")</f>
      </c>
    </row>
    <row r="361" spans="1:20" ht="12.75">
      <c r="A361" s="9">
        <f t="shared" si="41"/>
        <v>354</v>
      </c>
      <c r="I361" s="56"/>
      <c r="K361" s="23">
        <f t="shared" si="42"/>
      </c>
      <c r="L361" s="34">
        <f t="shared" si="43"/>
      </c>
      <c r="M361" s="9">
        <f t="shared" si="47"/>
        <v>353</v>
      </c>
      <c r="N361" s="56">
        <f t="shared" si="44"/>
      </c>
      <c r="O361" s="73">
        <f t="shared" si="45"/>
      </c>
      <c r="P361" s="73">
        <f t="shared" si="46"/>
      </c>
      <c r="Q361" s="73">
        <f t="shared" si="40"/>
      </c>
      <c r="R361" s="73">
        <f ca="1">IF(G361&lt;&gt;"",AVERAGE(OFFSET(Q361,-MIN(M361,$E$3),0):Q361),"")</f>
      </c>
      <c r="S361" s="56"/>
      <c r="T361" s="73">
        <f ca="1">IF(G361&lt;&gt;"",STDEVP(OFFSET(K361,-MIN(M361,$E$3),0):K361),"")</f>
      </c>
    </row>
    <row r="362" spans="1:20" ht="12.75">
      <c r="A362" s="9">
        <f t="shared" si="41"/>
        <v>355</v>
      </c>
      <c r="I362" s="56"/>
      <c r="K362" s="23">
        <f t="shared" si="42"/>
      </c>
      <c r="L362" s="34">
        <f t="shared" si="43"/>
      </c>
      <c r="M362" s="9">
        <f t="shared" si="47"/>
        <v>354</v>
      </c>
      <c r="N362" s="56">
        <f t="shared" si="44"/>
      </c>
      <c r="O362" s="73">
        <f t="shared" si="45"/>
      </c>
      <c r="P362" s="73">
        <f t="shared" si="46"/>
      </c>
      <c r="Q362" s="73">
        <f t="shared" si="40"/>
      </c>
      <c r="R362" s="73">
        <f ca="1">IF(G362&lt;&gt;"",AVERAGE(OFFSET(Q362,-MIN(M362,$E$3),0):Q362),"")</f>
      </c>
      <c r="S362" s="56"/>
      <c r="T362" s="73">
        <f ca="1">IF(G362&lt;&gt;"",STDEVP(OFFSET(K362,-MIN(M362,$E$3),0):K362),"")</f>
      </c>
    </row>
    <row r="363" spans="1:20" ht="12.75">
      <c r="A363" s="9">
        <f t="shared" si="41"/>
        <v>356</v>
      </c>
      <c r="I363" s="56"/>
      <c r="K363" s="23">
        <f t="shared" si="42"/>
      </c>
      <c r="L363" s="34">
        <f t="shared" si="43"/>
      </c>
      <c r="M363" s="9">
        <f t="shared" si="47"/>
        <v>355</v>
      </c>
      <c r="N363" s="56">
        <f t="shared" si="44"/>
      </c>
      <c r="O363" s="73">
        <f t="shared" si="45"/>
      </c>
      <c r="P363" s="73">
        <f t="shared" si="46"/>
      </c>
      <c r="Q363" s="73">
        <f t="shared" si="40"/>
      </c>
      <c r="R363" s="73">
        <f ca="1">IF(G363&lt;&gt;"",AVERAGE(OFFSET(Q363,-MIN(M363,$E$3),0):Q363),"")</f>
      </c>
      <c r="S363" s="56"/>
      <c r="T363" s="73">
        <f ca="1">IF(G363&lt;&gt;"",STDEVP(OFFSET(K363,-MIN(M363,$E$3),0):K363),"")</f>
      </c>
    </row>
    <row r="364" spans="1:20" ht="12.75">
      <c r="A364" s="9">
        <f t="shared" si="41"/>
        <v>357</v>
      </c>
      <c r="I364" s="56"/>
      <c r="K364" s="23">
        <f t="shared" si="42"/>
      </c>
      <c r="L364" s="34">
        <f t="shared" si="43"/>
      </c>
      <c r="M364" s="9">
        <f t="shared" si="47"/>
        <v>356</v>
      </c>
      <c r="N364" s="56">
        <f t="shared" si="44"/>
      </c>
      <c r="O364" s="73">
        <f t="shared" si="45"/>
      </c>
      <c r="P364" s="73">
        <f t="shared" si="46"/>
      </c>
      <c r="Q364" s="73">
        <f t="shared" si="40"/>
      </c>
      <c r="R364" s="73">
        <f ca="1">IF(G364&lt;&gt;"",AVERAGE(OFFSET(Q364,-MIN(M364,$E$3),0):Q364),"")</f>
      </c>
      <c r="S364" s="56"/>
      <c r="T364" s="73">
        <f ca="1">IF(G364&lt;&gt;"",STDEVP(OFFSET(K364,-MIN(M364,$E$3),0):K364),"")</f>
      </c>
    </row>
    <row r="365" spans="1:20" ht="12.75">
      <c r="A365" s="9">
        <f t="shared" si="41"/>
        <v>358</v>
      </c>
      <c r="I365" s="56"/>
      <c r="K365" s="23">
        <f t="shared" si="42"/>
      </c>
      <c r="L365" s="34">
        <f t="shared" si="43"/>
      </c>
      <c r="M365" s="9">
        <f t="shared" si="47"/>
        <v>357</v>
      </c>
      <c r="N365" s="56">
        <f t="shared" si="44"/>
      </c>
      <c r="O365" s="73">
        <f t="shared" si="45"/>
      </c>
      <c r="P365" s="73">
        <f t="shared" si="46"/>
      </c>
      <c r="Q365" s="73">
        <f t="shared" si="40"/>
      </c>
      <c r="R365" s="73">
        <f ca="1">IF(G365&lt;&gt;"",AVERAGE(OFFSET(Q365,-MIN(M365,$E$3),0):Q365),"")</f>
      </c>
      <c r="S365" s="56"/>
      <c r="T365" s="73">
        <f ca="1">IF(G365&lt;&gt;"",STDEVP(OFFSET(K365,-MIN(M365,$E$3),0):K365),"")</f>
      </c>
    </row>
    <row r="366" spans="1:20" ht="12.75">
      <c r="A366" s="9">
        <f t="shared" si="41"/>
        <v>359</v>
      </c>
      <c r="I366" s="56"/>
      <c r="K366" s="23">
        <f t="shared" si="42"/>
      </c>
      <c r="L366" s="34">
        <f t="shared" si="43"/>
      </c>
      <c r="M366" s="9">
        <f t="shared" si="47"/>
        <v>358</v>
      </c>
      <c r="N366" s="56">
        <f t="shared" si="44"/>
      </c>
      <c r="O366" s="73">
        <f t="shared" si="45"/>
      </c>
      <c r="P366" s="73">
        <f t="shared" si="46"/>
      </c>
      <c r="Q366" s="73">
        <f t="shared" si="40"/>
      </c>
      <c r="R366" s="73">
        <f ca="1">IF(G366&lt;&gt;"",AVERAGE(OFFSET(Q366,-MIN(M366,$E$3),0):Q366),"")</f>
      </c>
      <c r="S366" s="56"/>
      <c r="T366" s="73">
        <f ca="1">IF(G366&lt;&gt;"",STDEVP(OFFSET(K366,-MIN(M366,$E$3),0):K366),"")</f>
      </c>
    </row>
    <row r="367" spans="1:20" ht="12.75">
      <c r="A367" s="9">
        <f t="shared" si="41"/>
        <v>360</v>
      </c>
      <c r="I367" s="56"/>
      <c r="K367" s="23">
        <f t="shared" si="42"/>
      </c>
      <c r="L367" s="34">
        <f t="shared" si="43"/>
      </c>
      <c r="M367" s="9">
        <f t="shared" si="47"/>
        <v>359</v>
      </c>
      <c r="N367" s="56">
        <f t="shared" si="44"/>
      </c>
      <c r="O367" s="73">
        <f t="shared" si="45"/>
      </c>
      <c r="P367" s="73">
        <f t="shared" si="46"/>
      </c>
      <c r="Q367" s="73">
        <f t="shared" si="40"/>
      </c>
      <c r="R367" s="73">
        <f ca="1">IF(G367&lt;&gt;"",AVERAGE(OFFSET(Q367,-MIN(M367,$E$3),0):Q367),"")</f>
      </c>
      <c r="S367" s="56"/>
      <c r="T367" s="73">
        <f ca="1">IF(G367&lt;&gt;"",STDEVP(OFFSET(K367,-MIN(M367,$E$3),0):K367),"")</f>
      </c>
    </row>
    <row r="368" spans="1:20" ht="12.75">
      <c r="A368" s="9">
        <f t="shared" si="41"/>
        <v>361</v>
      </c>
      <c r="I368" s="56"/>
      <c r="K368" s="23">
        <f t="shared" si="42"/>
      </c>
      <c r="L368" s="34">
        <f t="shared" si="43"/>
      </c>
      <c r="M368" s="9">
        <f t="shared" si="47"/>
        <v>360</v>
      </c>
      <c r="N368" s="56">
        <f t="shared" si="44"/>
      </c>
      <c r="O368" s="73">
        <f t="shared" si="45"/>
      </c>
      <c r="P368" s="73">
        <f t="shared" si="46"/>
      </c>
      <c r="Q368" s="73">
        <f t="shared" si="40"/>
      </c>
      <c r="R368" s="73">
        <f ca="1">IF(G368&lt;&gt;"",AVERAGE(OFFSET(Q368,-MIN(M368,$E$3),0):Q368),"")</f>
      </c>
      <c r="S368" s="56"/>
      <c r="T368" s="73">
        <f ca="1">IF(G368&lt;&gt;"",STDEVP(OFFSET(K368,-MIN(M368,$E$3),0):K368),"")</f>
      </c>
    </row>
    <row r="369" spans="1:20" ht="12.75">
      <c r="A369" s="9">
        <f t="shared" si="41"/>
        <v>362</v>
      </c>
      <c r="I369" s="56"/>
      <c r="K369" s="23">
        <f t="shared" si="42"/>
      </c>
      <c r="L369" s="34">
        <f t="shared" si="43"/>
      </c>
      <c r="M369" s="9">
        <f t="shared" si="47"/>
        <v>361</v>
      </c>
      <c r="N369" s="56">
        <f t="shared" si="44"/>
      </c>
      <c r="O369" s="73">
        <f t="shared" si="45"/>
      </c>
      <c r="P369" s="73">
        <f t="shared" si="46"/>
      </c>
      <c r="Q369" s="73">
        <f t="shared" si="40"/>
      </c>
      <c r="R369" s="73">
        <f ca="1">IF(G369&lt;&gt;"",AVERAGE(OFFSET(Q369,-MIN(M369,$E$3),0):Q369),"")</f>
      </c>
      <c r="S369" s="56"/>
      <c r="T369" s="73">
        <f ca="1">IF(G369&lt;&gt;"",STDEVP(OFFSET(K369,-MIN(M369,$E$3),0):K369),"")</f>
      </c>
    </row>
    <row r="370" spans="1:20" ht="12.75">
      <c r="A370" s="9">
        <f t="shared" si="41"/>
        <v>363</v>
      </c>
      <c r="I370" s="56"/>
      <c r="K370" s="23">
        <f t="shared" si="42"/>
      </c>
      <c r="L370" s="34">
        <f t="shared" si="43"/>
      </c>
      <c r="M370" s="9">
        <f t="shared" si="47"/>
        <v>362</v>
      </c>
      <c r="N370" s="56">
        <f t="shared" si="44"/>
      </c>
      <c r="O370" s="73">
        <f t="shared" si="45"/>
      </c>
      <c r="P370" s="73">
        <f t="shared" si="46"/>
      </c>
      <c r="Q370" s="73">
        <f t="shared" si="40"/>
      </c>
      <c r="R370" s="73">
        <f ca="1">IF(G370&lt;&gt;"",AVERAGE(OFFSET(Q370,-MIN(M370,$E$3),0):Q370),"")</f>
      </c>
      <c r="S370" s="56"/>
      <c r="T370" s="73">
        <f ca="1">IF(G370&lt;&gt;"",STDEVP(OFFSET(K370,-MIN(M370,$E$3),0):K370),"")</f>
      </c>
    </row>
    <row r="371" spans="1:20" ht="12.75">
      <c r="A371" s="9">
        <f t="shared" si="41"/>
        <v>364</v>
      </c>
      <c r="I371" s="56"/>
      <c r="K371" s="23">
        <f t="shared" si="42"/>
      </c>
      <c r="L371" s="34">
        <f t="shared" si="43"/>
      </c>
      <c r="M371" s="9">
        <f t="shared" si="47"/>
        <v>363</v>
      </c>
      <c r="N371" s="56">
        <f t="shared" si="44"/>
      </c>
      <c r="O371" s="73">
        <f t="shared" si="45"/>
      </c>
      <c r="P371" s="73">
        <f t="shared" si="46"/>
      </c>
      <c r="Q371" s="73">
        <f t="shared" si="40"/>
      </c>
      <c r="R371" s="73">
        <f ca="1">IF(G371&lt;&gt;"",AVERAGE(OFFSET(Q371,-MIN(M371,$E$3),0):Q371),"")</f>
      </c>
      <c r="S371" s="56"/>
      <c r="T371" s="73">
        <f ca="1">IF(G371&lt;&gt;"",STDEVP(OFFSET(K371,-MIN(M371,$E$3),0):K371),"")</f>
      </c>
    </row>
    <row r="372" spans="1:20" ht="12.75">
      <c r="A372" s="9">
        <f t="shared" si="41"/>
        <v>365</v>
      </c>
      <c r="I372" s="56"/>
      <c r="K372" s="23">
        <f t="shared" si="42"/>
      </c>
      <c r="L372" s="34">
        <f t="shared" si="43"/>
      </c>
      <c r="M372" s="9">
        <f t="shared" si="47"/>
        <v>364</v>
      </c>
      <c r="N372" s="56">
        <f t="shared" si="44"/>
      </c>
      <c r="O372" s="73">
        <f t="shared" si="45"/>
      </c>
      <c r="P372" s="73">
        <f t="shared" si="46"/>
      </c>
      <c r="Q372" s="73">
        <f t="shared" si="40"/>
      </c>
      <c r="R372" s="73">
        <f ca="1">IF(G372&lt;&gt;"",AVERAGE(OFFSET(Q372,-MIN(M372,$E$3),0):Q372),"")</f>
      </c>
      <c r="S372" s="56"/>
      <c r="T372" s="73">
        <f ca="1">IF(G372&lt;&gt;"",STDEVP(OFFSET(K372,-MIN(M372,$E$3),0):K372),"")</f>
      </c>
    </row>
    <row r="373" spans="1:20" ht="12.75">
      <c r="A373" s="9">
        <f t="shared" si="41"/>
        <v>366</v>
      </c>
      <c r="I373" s="56"/>
      <c r="K373" s="23">
        <f t="shared" si="42"/>
      </c>
      <c r="L373" s="34">
        <f t="shared" si="43"/>
      </c>
      <c r="M373" s="9">
        <f t="shared" si="47"/>
        <v>365</v>
      </c>
      <c r="N373" s="56">
        <f t="shared" si="44"/>
      </c>
      <c r="O373" s="73">
        <f t="shared" si="45"/>
      </c>
      <c r="P373" s="73">
        <f t="shared" si="46"/>
      </c>
      <c r="Q373" s="73">
        <f t="shared" si="40"/>
      </c>
      <c r="R373" s="73">
        <f ca="1">IF(G373&lt;&gt;"",AVERAGE(OFFSET(Q373,-MIN(M373,$E$3),0):Q373),"")</f>
      </c>
      <c r="S373" s="56"/>
      <c r="T373" s="73">
        <f ca="1">IF(G373&lt;&gt;"",STDEVP(OFFSET(K373,-MIN(M373,$E$3),0):K373),"")</f>
      </c>
    </row>
    <row r="374" spans="1:20" ht="12.75">
      <c r="A374" s="9">
        <f t="shared" si="41"/>
        <v>367</v>
      </c>
      <c r="I374" s="56"/>
      <c r="K374" s="23">
        <f t="shared" si="42"/>
      </c>
      <c r="L374" s="34">
        <f t="shared" si="43"/>
      </c>
      <c r="M374" s="9">
        <f t="shared" si="47"/>
        <v>366</v>
      </c>
      <c r="N374" s="56">
        <f t="shared" si="44"/>
      </c>
      <c r="O374" s="73">
        <f t="shared" si="45"/>
      </c>
      <c r="P374" s="73">
        <f t="shared" si="46"/>
      </c>
      <c r="Q374" s="73">
        <f t="shared" si="40"/>
      </c>
      <c r="R374" s="73">
        <f ca="1">IF(G374&lt;&gt;"",AVERAGE(OFFSET(Q374,-MIN(M374,$E$3),0):Q374),"")</f>
      </c>
      <c r="S374" s="56"/>
      <c r="T374" s="73">
        <f ca="1">IF(G374&lt;&gt;"",STDEVP(OFFSET(K374,-MIN(M374,$E$3),0):K374),"")</f>
      </c>
    </row>
    <row r="375" spans="1:20" ht="12.75">
      <c r="A375" s="9">
        <f t="shared" si="41"/>
        <v>368</v>
      </c>
      <c r="I375" s="56"/>
      <c r="K375" s="23">
        <f t="shared" si="42"/>
      </c>
      <c r="L375" s="34">
        <f t="shared" si="43"/>
      </c>
      <c r="M375" s="9">
        <f t="shared" si="47"/>
        <v>367</v>
      </c>
      <c r="N375" s="56">
        <f t="shared" si="44"/>
      </c>
      <c r="O375" s="73">
        <f t="shared" si="45"/>
      </c>
      <c r="P375" s="73">
        <f t="shared" si="46"/>
      </c>
      <c r="Q375" s="73">
        <f t="shared" si="40"/>
      </c>
      <c r="R375" s="73">
        <f ca="1">IF(G375&lt;&gt;"",AVERAGE(OFFSET(Q375,-MIN(M375,$E$3),0):Q375),"")</f>
      </c>
      <c r="S375" s="56"/>
      <c r="T375" s="73">
        <f ca="1">IF(G375&lt;&gt;"",STDEVP(OFFSET(K375,-MIN(M375,$E$3),0):K375),"")</f>
      </c>
    </row>
    <row r="376" spans="1:20" ht="12.75">
      <c r="A376" s="9">
        <f t="shared" si="41"/>
        <v>369</v>
      </c>
      <c r="I376" s="56"/>
      <c r="K376" s="23">
        <f t="shared" si="42"/>
      </c>
      <c r="L376" s="34">
        <f t="shared" si="43"/>
      </c>
      <c r="M376" s="9">
        <f t="shared" si="47"/>
        <v>368</v>
      </c>
      <c r="N376" s="56">
        <f t="shared" si="44"/>
      </c>
      <c r="O376" s="73">
        <f t="shared" si="45"/>
      </c>
      <c r="P376" s="73">
        <f t="shared" si="46"/>
      </c>
      <c r="Q376" s="73">
        <f t="shared" si="40"/>
      </c>
      <c r="R376" s="73">
        <f ca="1">IF(G376&lt;&gt;"",AVERAGE(OFFSET(Q376,-MIN(M376,$E$3),0):Q376),"")</f>
      </c>
      <c r="S376" s="56"/>
      <c r="T376" s="73">
        <f ca="1">IF(G376&lt;&gt;"",STDEVP(OFFSET(K376,-MIN(M376,$E$3),0):K376),"")</f>
      </c>
    </row>
    <row r="377" spans="1:20" ht="12.75">
      <c r="A377" s="9">
        <f t="shared" si="41"/>
        <v>370</v>
      </c>
      <c r="I377" s="56"/>
      <c r="K377" s="23">
        <f t="shared" si="42"/>
      </c>
      <c r="L377" s="34">
        <f t="shared" si="43"/>
      </c>
      <c r="M377" s="9">
        <f t="shared" si="47"/>
        <v>369</v>
      </c>
      <c r="N377" s="56">
        <f t="shared" si="44"/>
      </c>
      <c r="O377" s="73">
        <f t="shared" si="45"/>
      </c>
      <c r="P377" s="73">
        <f t="shared" si="46"/>
      </c>
      <c r="Q377" s="73">
        <f t="shared" si="40"/>
      </c>
      <c r="R377" s="73">
        <f ca="1">IF(G377&lt;&gt;"",AVERAGE(OFFSET(Q377,-MIN(M377,$E$3),0):Q377),"")</f>
      </c>
      <c r="S377" s="56"/>
      <c r="T377" s="73">
        <f ca="1">IF(G377&lt;&gt;"",STDEVP(OFFSET(K377,-MIN(M377,$E$3),0):K377),"")</f>
      </c>
    </row>
    <row r="378" spans="1:20" ht="12.75">
      <c r="A378" s="9">
        <f t="shared" si="41"/>
        <v>371</v>
      </c>
      <c r="I378" s="56"/>
      <c r="K378" s="23">
        <f t="shared" si="42"/>
      </c>
      <c r="L378" s="34">
        <f t="shared" si="43"/>
      </c>
      <c r="M378" s="9">
        <f t="shared" si="47"/>
        <v>370</v>
      </c>
      <c r="N378" s="56">
        <f t="shared" si="44"/>
      </c>
      <c r="O378" s="73">
        <f t="shared" si="45"/>
      </c>
      <c r="P378" s="73">
        <f t="shared" si="46"/>
      </c>
      <c r="Q378" s="73">
        <f t="shared" si="40"/>
      </c>
      <c r="R378" s="73">
        <f ca="1">IF(G378&lt;&gt;"",AVERAGE(OFFSET(Q378,-MIN(M378,$E$3),0):Q378),"")</f>
      </c>
      <c r="S378" s="56"/>
      <c r="T378" s="73">
        <f ca="1">IF(G378&lt;&gt;"",STDEVP(OFFSET(K378,-MIN(M378,$E$3),0):K378),"")</f>
      </c>
    </row>
    <row r="379" spans="1:20" ht="12.75">
      <c r="A379" s="9">
        <f t="shared" si="41"/>
        <v>372</v>
      </c>
      <c r="I379" s="56"/>
      <c r="K379" s="23">
        <f t="shared" si="42"/>
      </c>
      <c r="L379" s="34">
        <f t="shared" si="43"/>
      </c>
      <c r="M379" s="9">
        <f t="shared" si="47"/>
        <v>371</v>
      </c>
      <c r="N379" s="56">
        <f t="shared" si="44"/>
      </c>
      <c r="O379" s="73">
        <f t="shared" si="45"/>
      </c>
      <c r="P379" s="73">
        <f t="shared" si="46"/>
      </c>
      <c r="Q379" s="73">
        <f t="shared" si="40"/>
      </c>
      <c r="R379" s="73">
        <f ca="1">IF(G379&lt;&gt;"",AVERAGE(OFFSET(Q379,-MIN(M379,$E$3),0):Q379),"")</f>
      </c>
      <c r="S379" s="56"/>
      <c r="T379" s="73">
        <f ca="1">IF(G379&lt;&gt;"",STDEVP(OFFSET(K379,-MIN(M379,$E$3),0):K379),"")</f>
      </c>
    </row>
    <row r="380" spans="1:20" ht="12.75">
      <c r="A380" s="9">
        <f t="shared" si="41"/>
        <v>373</v>
      </c>
      <c r="I380" s="56"/>
      <c r="K380" s="23">
        <f t="shared" si="42"/>
      </c>
      <c r="L380" s="34">
        <f t="shared" si="43"/>
      </c>
      <c r="M380" s="9">
        <f t="shared" si="47"/>
        <v>372</v>
      </c>
      <c r="N380" s="56">
        <f t="shared" si="44"/>
      </c>
      <c r="O380" s="73">
        <f t="shared" si="45"/>
      </c>
      <c r="P380" s="73">
        <f t="shared" si="46"/>
      </c>
      <c r="Q380" s="73">
        <f t="shared" si="40"/>
      </c>
      <c r="R380" s="73">
        <f ca="1">IF(G380&lt;&gt;"",AVERAGE(OFFSET(Q380,-MIN(M380,$E$3),0):Q380),"")</f>
      </c>
      <c r="S380" s="56"/>
      <c r="T380" s="73">
        <f ca="1">IF(G380&lt;&gt;"",STDEVP(OFFSET(K380,-MIN(M380,$E$3),0):K380),"")</f>
      </c>
    </row>
    <row r="381" spans="1:20" ht="12.75">
      <c r="A381" s="9">
        <f t="shared" si="41"/>
        <v>374</v>
      </c>
      <c r="I381" s="56"/>
      <c r="K381" s="23">
        <f t="shared" si="42"/>
      </c>
      <c r="L381" s="34">
        <f t="shared" si="43"/>
      </c>
      <c r="M381" s="9">
        <f t="shared" si="47"/>
        <v>373</v>
      </c>
      <c r="N381" s="56">
        <f t="shared" si="44"/>
      </c>
      <c r="O381" s="73">
        <f t="shared" si="45"/>
      </c>
      <c r="P381" s="73">
        <f t="shared" si="46"/>
      </c>
      <c r="Q381" s="73">
        <f t="shared" si="40"/>
      </c>
      <c r="R381" s="73">
        <f ca="1">IF(G381&lt;&gt;"",AVERAGE(OFFSET(Q381,-MIN(M381,$E$3),0):Q381),"")</f>
      </c>
      <c r="S381" s="56"/>
      <c r="T381" s="73">
        <f ca="1">IF(G381&lt;&gt;"",STDEVP(OFFSET(K381,-MIN(M381,$E$3),0):K381),"")</f>
      </c>
    </row>
    <row r="382" spans="1:20" ht="12.75">
      <c r="A382" s="9">
        <f t="shared" si="41"/>
        <v>375</v>
      </c>
      <c r="I382" s="56"/>
      <c r="K382" s="23">
        <f t="shared" si="42"/>
      </c>
      <c r="L382" s="34">
        <f t="shared" si="43"/>
      </c>
      <c r="M382" s="9">
        <f t="shared" si="47"/>
        <v>374</v>
      </c>
      <c r="N382" s="56">
        <f t="shared" si="44"/>
      </c>
      <c r="O382" s="73">
        <f t="shared" si="45"/>
      </c>
      <c r="P382" s="73">
        <f t="shared" si="46"/>
      </c>
      <c r="Q382" s="73">
        <f t="shared" si="40"/>
      </c>
      <c r="R382" s="73">
        <f ca="1">IF(G382&lt;&gt;"",AVERAGE(OFFSET(Q382,-MIN(M382,$E$3),0):Q382),"")</f>
      </c>
      <c r="S382" s="56"/>
      <c r="T382" s="73">
        <f ca="1">IF(G382&lt;&gt;"",STDEVP(OFFSET(K382,-MIN(M382,$E$3),0):K382),"")</f>
      </c>
    </row>
    <row r="383" spans="1:20" ht="12.75">
      <c r="A383" s="9">
        <f t="shared" si="41"/>
        <v>376</v>
      </c>
      <c r="I383" s="56"/>
      <c r="K383" s="23">
        <f t="shared" si="42"/>
      </c>
      <c r="L383" s="34">
        <f t="shared" si="43"/>
      </c>
      <c r="M383" s="9">
        <f t="shared" si="47"/>
        <v>375</v>
      </c>
      <c r="N383" s="56">
        <f t="shared" si="44"/>
      </c>
      <c r="O383" s="73">
        <f t="shared" si="45"/>
      </c>
      <c r="P383" s="73">
        <f t="shared" si="46"/>
      </c>
      <c r="Q383" s="73">
        <f t="shared" si="40"/>
      </c>
      <c r="R383" s="73">
        <f ca="1">IF(G383&lt;&gt;"",AVERAGE(OFFSET(Q383,-MIN(M383,$E$3),0):Q383),"")</f>
      </c>
      <c r="S383" s="56"/>
      <c r="T383" s="73">
        <f ca="1">IF(G383&lt;&gt;"",STDEVP(OFFSET(K383,-MIN(M383,$E$3),0):K383),"")</f>
      </c>
    </row>
    <row r="384" spans="1:20" ht="12.75">
      <c r="A384" s="9">
        <f t="shared" si="41"/>
        <v>377</v>
      </c>
      <c r="I384" s="56"/>
      <c r="K384" s="23">
        <f t="shared" si="42"/>
      </c>
      <c r="L384" s="34">
        <f t="shared" si="43"/>
      </c>
      <c r="M384" s="9">
        <f t="shared" si="47"/>
        <v>376</v>
      </c>
      <c r="N384" s="56">
        <f t="shared" si="44"/>
      </c>
      <c r="O384" s="73">
        <f t="shared" si="45"/>
      </c>
      <c r="P384" s="73">
        <f t="shared" si="46"/>
      </c>
      <c r="Q384" s="73">
        <f t="shared" si="40"/>
      </c>
      <c r="R384" s="73">
        <f ca="1">IF(G384&lt;&gt;"",AVERAGE(OFFSET(Q384,-MIN(M384,$E$3),0):Q384),"")</f>
      </c>
      <c r="S384" s="56"/>
      <c r="T384" s="73">
        <f ca="1">IF(G384&lt;&gt;"",STDEVP(OFFSET(K384,-MIN(M384,$E$3),0):K384),"")</f>
      </c>
    </row>
    <row r="385" spans="1:20" ht="12.75">
      <c r="A385" s="9">
        <f t="shared" si="41"/>
        <v>378</v>
      </c>
      <c r="I385" s="56"/>
      <c r="K385" s="23">
        <f t="shared" si="42"/>
      </c>
      <c r="L385" s="34">
        <f t="shared" si="43"/>
      </c>
      <c r="M385" s="9">
        <f t="shared" si="47"/>
        <v>377</v>
      </c>
      <c r="N385" s="56">
        <f t="shared" si="44"/>
      </c>
      <c r="O385" s="73">
        <f t="shared" si="45"/>
      </c>
      <c r="P385" s="73">
        <f t="shared" si="46"/>
      </c>
      <c r="Q385" s="73">
        <f t="shared" si="40"/>
      </c>
      <c r="R385" s="73">
        <f ca="1">IF(G385&lt;&gt;"",AVERAGE(OFFSET(Q385,-MIN(M385,$E$3),0):Q385),"")</f>
      </c>
      <c r="S385" s="56"/>
      <c r="T385" s="73">
        <f ca="1">IF(G385&lt;&gt;"",STDEVP(OFFSET(K385,-MIN(M385,$E$3),0):K385),"")</f>
      </c>
    </row>
    <row r="386" spans="1:20" ht="12.75">
      <c r="A386" s="9">
        <f t="shared" si="41"/>
        <v>379</v>
      </c>
      <c r="I386" s="56"/>
      <c r="K386" s="23">
        <f t="shared" si="42"/>
      </c>
      <c r="L386" s="34">
        <f t="shared" si="43"/>
      </c>
      <c r="M386" s="9">
        <f t="shared" si="47"/>
        <v>378</v>
      </c>
      <c r="N386" s="56">
        <f t="shared" si="44"/>
      </c>
      <c r="O386" s="73">
        <f t="shared" si="45"/>
      </c>
      <c r="P386" s="73">
        <f t="shared" si="46"/>
      </c>
      <c r="Q386" s="73">
        <f t="shared" si="40"/>
      </c>
      <c r="R386" s="73">
        <f ca="1">IF(G386&lt;&gt;"",AVERAGE(OFFSET(Q386,-MIN(M386,$E$3),0):Q386),"")</f>
      </c>
      <c r="S386" s="56"/>
      <c r="T386" s="73">
        <f ca="1">IF(G386&lt;&gt;"",STDEVP(OFFSET(K386,-MIN(M386,$E$3),0):K386),"")</f>
      </c>
    </row>
    <row r="387" spans="1:20" ht="12.75">
      <c r="A387" s="9">
        <f t="shared" si="41"/>
        <v>380</v>
      </c>
      <c r="I387" s="56"/>
      <c r="K387" s="23">
        <f t="shared" si="42"/>
      </c>
      <c r="L387" s="34">
        <f t="shared" si="43"/>
      </c>
      <c r="M387" s="9">
        <f t="shared" si="47"/>
        <v>379</v>
      </c>
      <c r="N387" s="56">
        <f t="shared" si="44"/>
      </c>
      <c r="O387" s="73">
        <f t="shared" si="45"/>
      </c>
      <c r="P387" s="73">
        <f t="shared" si="46"/>
      </c>
      <c r="Q387" s="73">
        <f t="shared" si="40"/>
      </c>
      <c r="R387" s="73">
        <f ca="1">IF(G387&lt;&gt;"",AVERAGE(OFFSET(Q387,-MIN(M387,$E$3),0):Q387),"")</f>
      </c>
      <c r="S387" s="56"/>
      <c r="T387" s="73">
        <f ca="1">IF(G387&lt;&gt;"",STDEVP(OFFSET(K387,-MIN(M387,$E$3),0):K387),"")</f>
      </c>
    </row>
    <row r="388" spans="1:20" ht="12.75">
      <c r="A388" s="9">
        <f t="shared" si="41"/>
        <v>381</v>
      </c>
      <c r="I388" s="56"/>
      <c r="K388" s="23">
        <f t="shared" si="42"/>
      </c>
      <c r="L388" s="34">
        <f t="shared" si="43"/>
      </c>
      <c r="M388" s="9">
        <f t="shared" si="47"/>
        <v>380</v>
      </c>
      <c r="N388" s="56">
        <f t="shared" si="44"/>
      </c>
      <c r="O388" s="73">
        <f t="shared" si="45"/>
      </c>
      <c r="P388" s="73">
        <f t="shared" si="46"/>
      </c>
      <c r="Q388" s="73">
        <f t="shared" si="40"/>
      </c>
      <c r="R388" s="73">
        <f ca="1">IF(G388&lt;&gt;"",AVERAGE(OFFSET(Q388,-MIN(M388,$E$3),0):Q388),"")</f>
      </c>
      <c r="S388" s="56"/>
      <c r="T388" s="73">
        <f ca="1">IF(G388&lt;&gt;"",STDEVP(OFFSET(K388,-MIN(M388,$E$3),0):K388),"")</f>
      </c>
    </row>
    <row r="389" spans="1:20" ht="12.75">
      <c r="A389" s="9">
        <f t="shared" si="41"/>
        <v>382</v>
      </c>
      <c r="I389" s="56"/>
      <c r="K389" s="23">
        <f t="shared" si="42"/>
      </c>
      <c r="L389" s="34">
        <f t="shared" si="43"/>
      </c>
      <c r="M389" s="9">
        <f t="shared" si="47"/>
        <v>381</v>
      </c>
      <c r="N389" s="56">
        <f t="shared" si="44"/>
      </c>
      <c r="O389" s="73">
        <f t="shared" si="45"/>
      </c>
      <c r="P389" s="73">
        <f t="shared" si="46"/>
      </c>
      <c r="Q389" s="73">
        <f t="shared" si="40"/>
      </c>
      <c r="R389" s="73">
        <f ca="1">IF(G389&lt;&gt;"",AVERAGE(OFFSET(Q389,-MIN(M389,$E$3),0):Q389),"")</f>
      </c>
      <c r="S389" s="56"/>
      <c r="T389" s="73">
        <f ca="1">IF(G389&lt;&gt;"",STDEVP(OFFSET(K389,-MIN(M389,$E$3),0):K389),"")</f>
      </c>
    </row>
    <row r="390" spans="1:20" ht="12.75">
      <c r="A390" s="9">
        <f t="shared" si="41"/>
        <v>383</v>
      </c>
      <c r="I390" s="56"/>
      <c r="K390" s="23">
        <f t="shared" si="42"/>
      </c>
      <c r="L390" s="34">
        <f t="shared" si="43"/>
      </c>
      <c r="M390" s="9">
        <f t="shared" si="47"/>
        <v>382</v>
      </c>
      <c r="N390" s="56">
        <f t="shared" si="44"/>
      </c>
      <c r="O390" s="73">
        <f t="shared" si="45"/>
      </c>
      <c r="P390" s="73">
        <f t="shared" si="46"/>
      </c>
      <c r="Q390" s="73">
        <f t="shared" si="40"/>
      </c>
      <c r="R390" s="73">
        <f ca="1">IF(G390&lt;&gt;"",AVERAGE(OFFSET(Q390,-MIN(M390,$E$3),0):Q390),"")</f>
      </c>
      <c r="S390" s="56"/>
      <c r="T390" s="73">
        <f ca="1">IF(G390&lt;&gt;"",STDEVP(OFFSET(K390,-MIN(M390,$E$3),0):K390),"")</f>
      </c>
    </row>
    <row r="391" spans="1:20" ht="12.75">
      <c r="A391" s="9">
        <f t="shared" si="41"/>
        <v>384</v>
      </c>
      <c r="I391" s="56"/>
      <c r="K391" s="23">
        <f t="shared" si="42"/>
      </c>
      <c r="L391" s="34">
        <f t="shared" si="43"/>
      </c>
      <c r="M391" s="9">
        <f t="shared" si="47"/>
        <v>383</v>
      </c>
      <c r="N391" s="56">
        <f t="shared" si="44"/>
      </c>
      <c r="O391" s="73">
        <f t="shared" si="45"/>
      </c>
      <c r="P391" s="73">
        <f t="shared" si="46"/>
      </c>
      <c r="Q391" s="73">
        <f t="shared" si="40"/>
      </c>
      <c r="R391" s="73">
        <f ca="1">IF(G391&lt;&gt;"",AVERAGE(OFFSET(Q391,-MIN(M391,$E$3),0):Q391),"")</f>
      </c>
      <c r="S391" s="56"/>
      <c r="T391" s="73">
        <f ca="1">IF(G391&lt;&gt;"",STDEVP(OFFSET(K391,-MIN(M391,$E$3),0):K391),"")</f>
      </c>
    </row>
    <row r="392" spans="1:20" ht="12.75">
      <c r="A392" s="9">
        <f t="shared" si="41"/>
        <v>385</v>
      </c>
      <c r="I392" s="56"/>
      <c r="K392" s="23">
        <f t="shared" si="42"/>
      </c>
      <c r="L392" s="34">
        <f t="shared" si="43"/>
      </c>
      <c r="M392" s="9">
        <f t="shared" si="47"/>
        <v>384</v>
      </c>
      <c r="N392" s="56">
        <f t="shared" si="44"/>
      </c>
      <c r="O392" s="73">
        <f t="shared" si="45"/>
      </c>
      <c r="P392" s="73">
        <f t="shared" si="46"/>
      </c>
      <c r="Q392" s="73">
        <f aca="true" t="shared" si="48" ref="Q392:Q455">IF(G392&lt;&gt;"",MAX(N392:P392),"")</f>
      </c>
      <c r="R392" s="73">
        <f ca="1">IF(G392&lt;&gt;"",AVERAGE(OFFSET(Q392,-MIN(M392,$E$3),0):Q392),"")</f>
      </c>
      <c r="S392" s="56"/>
      <c r="T392" s="73">
        <f ca="1">IF(G392&lt;&gt;"",STDEVP(OFFSET(K392,-MIN(M392,$E$3),0):K392),"")</f>
      </c>
    </row>
    <row r="393" spans="1:20" ht="12.75">
      <c r="A393" s="9">
        <f t="shared" si="41"/>
        <v>386</v>
      </c>
      <c r="I393" s="56"/>
      <c r="K393" s="23">
        <f t="shared" si="42"/>
      </c>
      <c r="L393" s="34">
        <f t="shared" si="43"/>
      </c>
      <c r="M393" s="9">
        <f t="shared" si="47"/>
        <v>385</v>
      </c>
      <c r="N393" s="56">
        <f t="shared" si="44"/>
      </c>
      <c r="O393" s="73">
        <f t="shared" si="45"/>
      </c>
      <c r="P393" s="73">
        <f t="shared" si="46"/>
      </c>
      <c r="Q393" s="73">
        <f t="shared" si="48"/>
      </c>
      <c r="R393" s="73">
        <f ca="1">IF(G393&lt;&gt;"",AVERAGE(OFFSET(Q393,-MIN(M393,$E$3),0):Q393),"")</f>
      </c>
      <c r="S393" s="56"/>
      <c r="T393" s="73">
        <f ca="1">IF(G393&lt;&gt;"",STDEVP(OFFSET(K393,-MIN(M393,$E$3),0):K393),"")</f>
      </c>
    </row>
    <row r="394" spans="1:20" ht="12.75">
      <c r="A394" s="9">
        <f aca="true" t="shared" si="49" ref="A394:A457">1+A393</f>
        <v>387</v>
      </c>
      <c r="I394" s="56"/>
      <c r="K394" s="23">
        <f aca="true" t="shared" si="50" ref="K394:K457">IF(G394&lt;&gt;"",I394/I393-1,"")</f>
      </c>
      <c r="L394" s="34">
        <f aca="true" t="shared" si="51" ref="L394:L457">IF(G394&lt;&gt;"",H394/1000,"")</f>
      </c>
      <c r="M394" s="9">
        <f t="shared" si="47"/>
        <v>386</v>
      </c>
      <c r="N394" s="56">
        <f aca="true" t="shared" si="52" ref="N394:N457">IF(G394&lt;&gt;"",IF($N$4=2,E394/F394-1,E394-F394),"")</f>
      </c>
      <c r="O394" s="73">
        <f aca="true" t="shared" si="53" ref="O394:O457">IF(G394&lt;&gt;"",IF($N$4=2,ABS(E394/G393-1),ABS(E394-G393)),"")</f>
      </c>
      <c r="P394" s="73">
        <f aca="true" t="shared" si="54" ref="P394:P457">IF(G394&lt;&gt;"",IF($N$4=2,ABS(F394/G393-1),ABS(F394-G393)),"")</f>
      </c>
      <c r="Q394" s="73">
        <f t="shared" si="48"/>
      </c>
      <c r="R394" s="73">
        <f ca="1">IF(G394&lt;&gt;"",AVERAGE(OFFSET(Q394,-MIN(M394,$E$3),0):Q394),"")</f>
      </c>
      <c r="S394" s="56"/>
      <c r="T394" s="73">
        <f ca="1">IF(G394&lt;&gt;"",STDEVP(OFFSET(K394,-MIN(M394,$E$3),0):K394),"")</f>
      </c>
    </row>
    <row r="395" spans="1:20" ht="12.75">
      <c r="A395" s="9">
        <f t="shared" si="49"/>
        <v>388</v>
      </c>
      <c r="I395" s="56"/>
      <c r="K395" s="23">
        <f t="shared" si="50"/>
      </c>
      <c r="L395" s="34">
        <f t="shared" si="51"/>
      </c>
      <c r="M395" s="9">
        <f aca="true" t="shared" si="55" ref="M395:M458">1+M394</f>
        <v>387</v>
      </c>
      <c r="N395" s="56">
        <f t="shared" si="52"/>
      </c>
      <c r="O395" s="73">
        <f t="shared" si="53"/>
      </c>
      <c r="P395" s="73">
        <f t="shared" si="54"/>
      </c>
      <c r="Q395" s="73">
        <f t="shared" si="48"/>
      </c>
      <c r="R395" s="73">
        <f ca="1">IF(G395&lt;&gt;"",AVERAGE(OFFSET(Q395,-MIN(M395,$E$3),0):Q395),"")</f>
      </c>
      <c r="S395" s="56"/>
      <c r="T395" s="73">
        <f ca="1">IF(G395&lt;&gt;"",STDEVP(OFFSET(K395,-MIN(M395,$E$3),0):K395),"")</f>
      </c>
    </row>
    <row r="396" spans="1:20" ht="12.75">
      <c r="A396" s="9">
        <f t="shared" si="49"/>
        <v>389</v>
      </c>
      <c r="I396" s="56"/>
      <c r="K396" s="23">
        <f t="shared" si="50"/>
      </c>
      <c r="L396" s="34">
        <f t="shared" si="51"/>
      </c>
      <c r="M396" s="9">
        <f t="shared" si="55"/>
        <v>388</v>
      </c>
      <c r="N396" s="56">
        <f t="shared" si="52"/>
      </c>
      <c r="O396" s="73">
        <f t="shared" si="53"/>
      </c>
      <c r="P396" s="73">
        <f t="shared" si="54"/>
      </c>
      <c r="Q396" s="73">
        <f t="shared" si="48"/>
      </c>
      <c r="R396" s="73">
        <f ca="1">IF(G396&lt;&gt;"",AVERAGE(OFFSET(Q396,-MIN(M396,$E$3),0):Q396),"")</f>
      </c>
      <c r="S396" s="56"/>
      <c r="T396" s="73">
        <f ca="1">IF(G396&lt;&gt;"",STDEVP(OFFSET(K396,-MIN(M396,$E$3),0):K396),"")</f>
      </c>
    </row>
    <row r="397" spans="1:20" ht="12.75">
      <c r="A397" s="9">
        <f t="shared" si="49"/>
        <v>390</v>
      </c>
      <c r="I397" s="56"/>
      <c r="K397" s="23">
        <f t="shared" si="50"/>
      </c>
      <c r="L397" s="34">
        <f t="shared" si="51"/>
      </c>
      <c r="M397" s="9">
        <f t="shared" si="55"/>
        <v>389</v>
      </c>
      <c r="N397" s="56">
        <f t="shared" si="52"/>
      </c>
      <c r="O397" s="73">
        <f t="shared" si="53"/>
      </c>
      <c r="P397" s="73">
        <f t="shared" si="54"/>
      </c>
      <c r="Q397" s="73">
        <f t="shared" si="48"/>
      </c>
      <c r="R397" s="73">
        <f ca="1">IF(G397&lt;&gt;"",AVERAGE(OFFSET(Q397,-MIN(M397,$E$3),0):Q397),"")</f>
      </c>
      <c r="S397" s="56"/>
      <c r="T397" s="73">
        <f ca="1">IF(G397&lt;&gt;"",STDEVP(OFFSET(K397,-MIN(M397,$E$3),0):K397),"")</f>
      </c>
    </row>
    <row r="398" spans="1:20" ht="12.75">
      <c r="A398" s="9">
        <f t="shared" si="49"/>
        <v>391</v>
      </c>
      <c r="I398" s="56"/>
      <c r="K398" s="23">
        <f t="shared" si="50"/>
      </c>
      <c r="L398" s="34">
        <f t="shared" si="51"/>
      </c>
      <c r="M398" s="9">
        <f t="shared" si="55"/>
        <v>390</v>
      </c>
      <c r="N398" s="56">
        <f t="shared" si="52"/>
      </c>
      <c r="O398" s="73">
        <f t="shared" si="53"/>
      </c>
      <c r="P398" s="73">
        <f t="shared" si="54"/>
      </c>
      <c r="Q398" s="73">
        <f t="shared" si="48"/>
      </c>
      <c r="R398" s="73">
        <f ca="1">IF(G398&lt;&gt;"",AVERAGE(OFFSET(Q398,-MIN(M398,$E$3),0):Q398),"")</f>
      </c>
      <c r="S398" s="56"/>
      <c r="T398" s="73">
        <f ca="1">IF(G398&lt;&gt;"",STDEVP(OFFSET(K398,-MIN(M398,$E$3),0):K398),"")</f>
      </c>
    </row>
    <row r="399" spans="1:20" ht="12.75">
      <c r="A399" s="9">
        <f t="shared" si="49"/>
        <v>392</v>
      </c>
      <c r="I399" s="56"/>
      <c r="K399" s="23">
        <f t="shared" si="50"/>
      </c>
      <c r="L399" s="34">
        <f t="shared" si="51"/>
      </c>
      <c r="M399" s="9">
        <f t="shared" si="55"/>
        <v>391</v>
      </c>
      <c r="N399" s="56">
        <f t="shared" si="52"/>
      </c>
      <c r="O399" s="73">
        <f t="shared" si="53"/>
      </c>
      <c r="P399" s="73">
        <f t="shared" si="54"/>
      </c>
      <c r="Q399" s="73">
        <f t="shared" si="48"/>
      </c>
      <c r="R399" s="73">
        <f ca="1">IF(G399&lt;&gt;"",AVERAGE(OFFSET(Q399,-MIN(M399,$E$3),0):Q399),"")</f>
      </c>
      <c r="S399" s="56"/>
      <c r="T399" s="73">
        <f ca="1">IF(G399&lt;&gt;"",STDEVP(OFFSET(K399,-MIN(M399,$E$3),0):K399),"")</f>
      </c>
    </row>
    <row r="400" spans="1:20" ht="12.75">
      <c r="A400" s="9">
        <f t="shared" si="49"/>
        <v>393</v>
      </c>
      <c r="I400" s="56"/>
      <c r="K400" s="23">
        <f t="shared" si="50"/>
      </c>
      <c r="L400" s="34">
        <f t="shared" si="51"/>
      </c>
      <c r="M400" s="9">
        <f t="shared" si="55"/>
        <v>392</v>
      </c>
      <c r="N400" s="56">
        <f t="shared" si="52"/>
      </c>
      <c r="O400" s="73">
        <f t="shared" si="53"/>
      </c>
      <c r="P400" s="73">
        <f t="shared" si="54"/>
      </c>
      <c r="Q400" s="73">
        <f t="shared" si="48"/>
      </c>
      <c r="R400" s="73">
        <f ca="1">IF(G400&lt;&gt;"",AVERAGE(OFFSET(Q400,-MIN(M400,$E$3),0):Q400),"")</f>
      </c>
      <c r="S400" s="56"/>
      <c r="T400" s="73">
        <f ca="1">IF(G400&lt;&gt;"",STDEVP(OFFSET(K400,-MIN(M400,$E$3),0):K400),"")</f>
      </c>
    </row>
    <row r="401" spans="1:20" ht="12.75">
      <c r="A401" s="9">
        <f t="shared" si="49"/>
        <v>394</v>
      </c>
      <c r="I401" s="56"/>
      <c r="K401" s="23">
        <f t="shared" si="50"/>
      </c>
      <c r="L401" s="34">
        <f t="shared" si="51"/>
      </c>
      <c r="M401" s="9">
        <f t="shared" si="55"/>
        <v>393</v>
      </c>
      <c r="N401" s="56">
        <f t="shared" si="52"/>
      </c>
      <c r="O401" s="73">
        <f t="shared" si="53"/>
      </c>
      <c r="P401" s="73">
        <f t="shared" si="54"/>
      </c>
      <c r="Q401" s="73">
        <f t="shared" si="48"/>
      </c>
      <c r="R401" s="73">
        <f ca="1">IF(G401&lt;&gt;"",AVERAGE(OFFSET(Q401,-MIN(M401,$E$3),0):Q401),"")</f>
      </c>
      <c r="S401" s="56"/>
      <c r="T401" s="73">
        <f ca="1">IF(G401&lt;&gt;"",STDEVP(OFFSET(K401,-MIN(M401,$E$3),0):K401),"")</f>
      </c>
    </row>
    <row r="402" spans="1:20" ht="12.75">
      <c r="A402" s="9">
        <f t="shared" si="49"/>
        <v>395</v>
      </c>
      <c r="I402" s="56"/>
      <c r="K402" s="23">
        <f t="shared" si="50"/>
      </c>
      <c r="L402" s="34">
        <f t="shared" si="51"/>
      </c>
      <c r="M402" s="9">
        <f t="shared" si="55"/>
        <v>394</v>
      </c>
      <c r="N402" s="56">
        <f t="shared" si="52"/>
      </c>
      <c r="O402" s="73">
        <f t="shared" si="53"/>
      </c>
      <c r="P402" s="73">
        <f t="shared" si="54"/>
      </c>
      <c r="Q402" s="73">
        <f t="shared" si="48"/>
      </c>
      <c r="R402" s="73">
        <f ca="1">IF(G402&lt;&gt;"",AVERAGE(OFFSET(Q402,-MIN(M402,$E$3),0):Q402),"")</f>
      </c>
      <c r="S402" s="56"/>
      <c r="T402" s="73">
        <f ca="1">IF(G402&lt;&gt;"",STDEVP(OFFSET(K402,-MIN(M402,$E$3),0):K402),"")</f>
      </c>
    </row>
    <row r="403" spans="1:20" ht="12.75">
      <c r="A403" s="9">
        <f t="shared" si="49"/>
        <v>396</v>
      </c>
      <c r="I403" s="56"/>
      <c r="K403" s="23">
        <f t="shared" si="50"/>
      </c>
      <c r="L403" s="34">
        <f t="shared" si="51"/>
      </c>
      <c r="M403" s="9">
        <f t="shared" si="55"/>
        <v>395</v>
      </c>
      <c r="N403" s="56">
        <f t="shared" si="52"/>
      </c>
      <c r="O403" s="73">
        <f t="shared" si="53"/>
      </c>
      <c r="P403" s="73">
        <f t="shared" si="54"/>
      </c>
      <c r="Q403" s="73">
        <f t="shared" si="48"/>
      </c>
      <c r="R403" s="73">
        <f ca="1">IF(G403&lt;&gt;"",AVERAGE(OFFSET(Q403,-MIN(M403,$E$3),0):Q403),"")</f>
      </c>
      <c r="S403" s="56"/>
      <c r="T403" s="73">
        <f ca="1">IF(G403&lt;&gt;"",STDEVP(OFFSET(K403,-MIN(M403,$E$3),0):K403),"")</f>
      </c>
    </row>
    <row r="404" spans="1:20" ht="12.75">
      <c r="A404" s="9">
        <f t="shared" si="49"/>
        <v>397</v>
      </c>
      <c r="I404" s="56"/>
      <c r="K404" s="23">
        <f t="shared" si="50"/>
      </c>
      <c r="L404" s="34">
        <f t="shared" si="51"/>
      </c>
      <c r="M404" s="9">
        <f t="shared" si="55"/>
        <v>396</v>
      </c>
      <c r="N404" s="56">
        <f t="shared" si="52"/>
      </c>
      <c r="O404" s="73">
        <f t="shared" si="53"/>
      </c>
      <c r="P404" s="73">
        <f t="shared" si="54"/>
      </c>
      <c r="Q404" s="73">
        <f t="shared" si="48"/>
      </c>
      <c r="R404" s="73">
        <f ca="1">IF(G404&lt;&gt;"",AVERAGE(OFFSET(Q404,-MIN(M404,$E$3),0):Q404),"")</f>
      </c>
      <c r="S404" s="56"/>
      <c r="T404" s="73">
        <f ca="1">IF(G404&lt;&gt;"",STDEVP(OFFSET(K404,-MIN(M404,$E$3),0):K404),"")</f>
      </c>
    </row>
    <row r="405" spans="1:20" ht="12.75">
      <c r="A405" s="9">
        <f t="shared" si="49"/>
        <v>398</v>
      </c>
      <c r="I405" s="56"/>
      <c r="K405" s="23">
        <f t="shared" si="50"/>
      </c>
      <c r="L405" s="34">
        <f t="shared" si="51"/>
      </c>
      <c r="M405" s="9">
        <f t="shared" si="55"/>
        <v>397</v>
      </c>
      <c r="N405" s="56">
        <f t="shared" si="52"/>
      </c>
      <c r="O405" s="73">
        <f t="shared" si="53"/>
      </c>
      <c r="P405" s="73">
        <f t="shared" si="54"/>
      </c>
      <c r="Q405" s="73">
        <f t="shared" si="48"/>
      </c>
      <c r="R405" s="73">
        <f ca="1">IF(G405&lt;&gt;"",AVERAGE(OFFSET(Q405,-MIN(M405,$E$3),0):Q405),"")</f>
      </c>
      <c r="S405" s="56"/>
      <c r="T405" s="73">
        <f ca="1">IF(G405&lt;&gt;"",STDEVP(OFFSET(K405,-MIN(M405,$E$3),0):K405),"")</f>
      </c>
    </row>
    <row r="406" spans="1:20" ht="12.75">
      <c r="A406" s="9">
        <f t="shared" si="49"/>
        <v>399</v>
      </c>
      <c r="I406" s="56"/>
      <c r="K406" s="23">
        <f t="shared" si="50"/>
      </c>
      <c r="L406" s="34">
        <f t="shared" si="51"/>
      </c>
      <c r="M406" s="9">
        <f t="shared" si="55"/>
        <v>398</v>
      </c>
      <c r="N406" s="56">
        <f t="shared" si="52"/>
      </c>
      <c r="O406" s="73">
        <f t="shared" si="53"/>
      </c>
      <c r="P406" s="73">
        <f t="shared" si="54"/>
      </c>
      <c r="Q406" s="73">
        <f t="shared" si="48"/>
      </c>
      <c r="R406" s="73">
        <f ca="1">IF(G406&lt;&gt;"",AVERAGE(OFFSET(Q406,-MIN(M406,$E$3),0):Q406),"")</f>
      </c>
      <c r="S406" s="56"/>
      <c r="T406" s="73">
        <f ca="1">IF(G406&lt;&gt;"",STDEVP(OFFSET(K406,-MIN(M406,$E$3),0):K406),"")</f>
      </c>
    </row>
    <row r="407" spans="1:20" ht="12.75">
      <c r="A407" s="9">
        <f t="shared" si="49"/>
        <v>400</v>
      </c>
      <c r="I407" s="56"/>
      <c r="K407" s="23">
        <f t="shared" si="50"/>
      </c>
      <c r="L407" s="34">
        <f t="shared" si="51"/>
      </c>
      <c r="M407" s="9">
        <f t="shared" si="55"/>
        <v>399</v>
      </c>
      <c r="N407" s="56">
        <f t="shared" si="52"/>
      </c>
      <c r="O407" s="73">
        <f t="shared" si="53"/>
      </c>
      <c r="P407" s="73">
        <f t="shared" si="54"/>
      </c>
      <c r="Q407" s="73">
        <f t="shared" si="48"/>
      </c>
      <c r="R407" s="73">
        <f ca="1">IF(G407&lt;&gt;"",AVERAGE(OFFSET(Q407,-MIN(M407,$E$3),0):Q407),"")</f>
      </c>
      <c r="S407" s="56"/>
      <c r="T407" s="73">
        <f ca="1">IF(G407&lt;&gt;"",STDEVP(OFFSET(K407,-MIN(M407,$E$3),0):K407),"")</f>
      </c>
    </row>
    <row r="408" spans="1:20" ht="12.75">
      <c r="A408" s="9">
        <f t="shared" si="49"/>
        <v>401</v>
      </c>
      <c r="I408" s="56"/>
      <c r="K408" s="23">
        <f t="shared" si="50"/>
      </c>
      <c r="L408" s="34">
        <f t="shared" si="51"/>
      </c>
      <c r="M408" s="9">
        <f t="shared" si="55"/>
        <v>400</v>
      </c>
      <c r="N408" s="56">
        <f t="shared" si="52"/>
      </c>
      <c r="O408" s="73">
        <f t="shared" si="53"/>
      </c>
      <c r="P408" s="73">
        <f t="shared" si="54"/>
      </c>
      <c r="Q408" s="73">
        <f t="shared" si="48"/>
      </c>
      <c r="R408" s="73">
        <f ca="1">IF(G408&lt;&gt;"",AVERAGE(OFFSET(Q408,-MIN(M408,$E$3),0):Q408),"")</f>
      </c>
      <c r="S408" s="56"/>
      <c r="T408" s="73">
        <f ca="1">IF(G408&lt;&gt;"",STDEVP(OFFSET(K408,-MIN(M408,$E$3),0):K408),"")</f>
      </c>
    </row>
    <row r="409" spans="1:20" ht="12.75">
      <c r="A409" s="9">
        <f t="shared" si="49"/>
        <v>402</v>
      </c>
      <c r="I409" s="56"/>
      <c r="K409" s="23">
        <f t="shared" si="50"/>
      </c>
      <c r="L409" s="34">
        <f t="shared" si="51"/>
      </c>
      <c r="M409" s="9">
        <f t="shared" si="55"/>
        <v>401</v>
      </c>
      <c r="N409" s="56">
        <f t="shared" si="52"/>
      </c>
      <c r="O409" s="73">
        <f t="shared" si="53"/>
      </c>
      <c r="P409" s="73">
        <f t="shared" si="54"/>
      </c>
      <c r="Q409" s="73">
        <f t="shared" si="48"/>
      </c>
      <c r="R409" s="73">
        <f ca="1">IF(G409&lt;&gt;"",AVERAGE(OFFSET(Q409,-MIN(M409,$E$3),0):Q409),"")</f>
      </c>
      <c r="S409" s="56"/>
      <c r="T409" s="73">
        <f ca="1">IF(G409&lt;&gt;"",STDEVP(OFFSET(K409,-MIN(M409,$E$3),0):K409),"")</f>
      </c>
    </row>
    <row r="410" spans="1:20" ht="12.75">
      <c r="A410" s="9">
        <f t="shared" si="49"/>
        <v>403</v>
      </c>
      <c r="I410" s="56"/>
      <c r="K410" s="23">
        <f t="shared" si="50"/>
      </c>
      <c r="L410" s="34">
        <f t="shared" si="51"/>
      </c>
      <c r="M410" s="9">
        <f t="shared" si="55"/>
        <v>402</v>
      </c>
      <c r="N410" s="56">
        <f t="shared" si="52"/>
      </c>
      <c r="O410" s="73">
        <f t="shared" si="53"/>
      </c>
      <c r="P410" s="73">
        <f t="shared" si="54"/>
      </c>
      <c r="Q410" s="73">
        <f t="shared" si="48"/>
      </c>
      <c r="R410" s="73">
        <f ca="1">IF(G410&lt;&gt;"",AVERAGE(OFFSET(Q410,-MIN(M410,$E$3),0):Q410),"")</f>
      </c>
      <c r="S410" s="56"/>
      <c r="T410" s="73">
        <f ca="1">IF(G410&lt;&gt;"",STDEVP(OFFSET(K410,-MIN(M410,$E$3),0):K410),"")</f>
      </c>
    </row>
    <row r="411" spans="1:20" ht="12.75">
      <c r="A411" s="9">
        <f t="shared" si="49"/>
        <v>404</v>
      </c>
      <c r="I411" s="56"/>
      <c r="K411" s="23">
        <f t="shared" si="50"/>
      </c>
      <c r="L411" s="34">
        <f t="shared" si="51"/>
      </c>
      <c r="M411" s="9">
        <f t="shared" si="55"/>
        <v>403</v>
      </c>
      <c r="N411" s="56">
        <f t="shared" si="52"/>
      </c>
      <c r="O411" s="73">
        <f t="shared" si="53"/>
      </c>
      <c r="P411" s="73">
        <f t="shared" si="54"/>
      </c>
      <c r="Q411" s="73">
        <f t="shared" si="48"/>
      </c>
      <c r="R411" s="73">
        <f ca="1">IF(G411&lt;&gt;"",AVERAGE(OFFSET(Q411,-MIN(M411,$E$3),0):Q411),"")</f>
      </c>
      <c r="S411" s="56"/>
      <c r="T411" s="73">
        <f ca="1">IF(G411&lt;&gt;"",STDEVP(OFFSET(K411,-MIN(M411,$E$3),0):K411),"")</f>
      </c>
    </row>
    <row r="412" spans="1:20" ht="12.75">
      <c r="A412" s="9">
        <f t="shared" si="49"/>
        <v>405</v>
      </c>
      <c r="I412" s="56"/>
      <c r="K412" s="23">
        <f t="shared" si="50"/>
      </c>
      <c r="L412" s="34">
        <f t="shared" si="51"/>
      </c>
      <c r="M412" s="9">
        <f t="shared" si="55"/>
        <v>404</v>
      </c>
      <c r="N412" s="56">
        <f t="shared" si="52"/>
      </c>
      <c r="O412" s="73">
        <f t="shared" si="53"/>
      </c>
      <c r="P412" s="73">
        <f t="shared" si="54"/>
      </c>
      <c r="Q412" s="73">
        <f t="shared" si="48"/>
      </c>
      <c r="R412" s="73">
        <f ca="1">IF(G412&lt;&gt;"",AVERAGE(OFFSET(Q412,-MIN(M412,$E$3),0):Q412),"")</f>
      </c>
      <c r="S412" s="56"/>
      <c r="T412" s="73">
        <f ca="1">IF(G412&lt;&gt;"",STDEVP(OFFSET(K412,-MIN(M412,$E$3),0):K412),"")</f>
      </c>
    </row>
    <row r="413" spans="1:20" ht="12.75">
      <c r="A413" s="9">
        <f t="shared" si="49"/>
        <v>406</v>
      </c>
      <c r="I413" s="56"/>
      <c r="K413" s="23">
        <f t="shared" si="50"/>
      </c>
      <c r="L413" s="34">
        <f t="shared" si="51"/>
      </c>
      <c r="M413" s="9">
        <f t="shared" si="55"/>
        <v>405</v>
      </c>
      <c r="N413" s="56">
        <f t="shared" si="52"/>
      </c>
      <c r="O413" s="73">
        <f t="shared" si="53"/>
      </c>
      <c r="P413" s="73">
        <f t="shared" si="54"/>
      </c>
      <c r="Q413" s="73">
        <f t="shared" si="48"/>
      </c>
      <c r="R413" s="73">
        <f ca="1">IF(G413&lt;&gt;"",AVERAGE(OFFSET(Q413,-MIN(M413,$E$3),0):Q413),"")</f>
      </c>
      <c r="S413" s="56"/>
      <c r="T413" s="73">
        <f ca="1">IF(G413&lt;&gt;"",STDEVP(OFFSET(K413,-MIN(M413,$E$3),0):K413),"")</f>
      </c>
    </row>
    <row r="414" spans="1:20" ht="12.75">
      <c r="A414" s="9">
        <f t="shared" si="49"/>
        <v>407</v>
      </c>
      <c r="I414" s="56"/>
      <c r="K414" s="23">
        <f t="shared" si="50"/>
      </c>
      <c r="L414" s="34">
        <f t="shared" si="51"/>
      </c>
      <c r="M414" s="9">
        <f t="shared" si="55"/>
        <v>406</v>
      </c>
      <c r="N414" s="56">
        <f t="shared" si="52"/>
      </c>
      <c r="O414" s="73">
        <f t="shared" si="53"/>
      </c>
      <c r="P414" s="73">
        <f t="shared" si="54"/>
      </c>
      <c r="Q414" s="73">
        <f t="shared" si="48"/>
      </c>
      <c r="R414" s="73">
        <f ca="1">IF(G414&lt;&gt;"",AVERAGE(OFFSET(Q414,-MIN(M414,$E$3),0):Q414),"")</f>
      </c>
      <c r="S414" s="56"/>
      <c r="T414" s="73">
        <f ca="1">IF(G414&lt;&gt;"",STDEVP(OFFSET(K414,-MIN(M414,$E$3),0):K414),"")</f>
      </c>
    </row>
    <row r="415" spans="1:20" ht="12.75">
      <c r="A415" s="9">
        <f t="shared" si="49"/>
        <v>408</v>
      </c>
      <c r="I415" s="56"/>
      <c r="K415" s="23">
        <f t="shared" si="50"/>
      </c>
      <c r="L415" s="34">
        <f t="shared" si="51"/>
      </c>
      <c r="M415" s="9">
        <f t="shared" si="55"/>
        <v>407</v>
      </c>
      <c r="N415" s="56">
        <f t="shared" si="52"/>
      </c>
      <c r="O415" s="73">
        <f t="shared" si="53"/>
      </c>
      <c r="P415" s="73">
        <f t="shared" si="54"/>
      </c>
      <c r="Q415" s="73">
        <f t="shared" si="48"/>
      </c>
      <c r="R415" s="73">
        <f ca="1">IF(G415&lt;&gt;"",AVERAGE(OFFSET(Q415,-MIN(M415,$E$3),0):Q415),"")</f>
      </c>
      <c r="S415" s="56"/>
      <c r="T415" s="73">
        <f ca="1">IF(G415&lt;&gt;"",STDEVP(OFFSET(K415,-MIN(M415,$E$3),0):K415),"")</f>
      </c>
    </row>
    <row r="416" spans="1:20" ht="12.75">
      <c r="A416" s="9">
        <f t="shared" si="49"/>
        <v>409</v>
      </c>
      <c r="I416" s="56"/>
      <c r="K416" s="23">
        <f t="shared" si="50"/>
      </c>
      <c r="L416" s="34">
        <f t="shared" si="51"/>
      </c>
      <c r="M416" s="9">
        <f t="shared" si="55"/>
        <v>408</v>
      </c>
      <c r="N416" s="56">
        <f t="shared" si="52"/>
      </c>
      <c r="O416" s="73">
        <f t="shared" si="53"/>
      </c>
      <c r="P416" s="73">
        <f t="shared" si="54"/>
      </c>
      <c r="Q416" s="73">
        <f t="shared" si="48"/>
      </c>
      <c r="R416" s="73">
        <f ca="1">IF(G416&lt;&gt;"",AVERAGE(OFFSET(Q416,-MIN(M416,$E$3),0):Q416),"")</f>
      </c>
      <c r="S416" s="56"/>
      <c r="T416" s="73">
        <f ca="1">IF(G416&lt;&gt;"",STDEVP(OFFSET(K416,-MIN(M416,$E$3),0):K416),"")</f>
      </c>
    </row>
    <row r="417" spans="1:20" ht="12.75">
      <c r="A417" s="9">
        <f t="shared" si="49"/>
        <v>410</v>
      </c>
      <c r="I417" s="56"/>
      <c r="K417" s="23">
        <f t="shared" si="50"/>
      </c>
      <c r="L417" s="34">
        <f t="shared" si="51"/>
      </c>
      <c r="M417" s="9">
        <f t="shared" si="55"/>
        <v>409</v>
      </c>
      <c r="N417" s="56">
        <f t="shared" si="52"/>
      </c>
      <c r="O417" s="73">
        <f t="shared" si="53"/>
      </c>
      <c r="P417" s="73">
        <f t="shared" si="54"/>
      </c>
      <c r="Q417" s="73">
        <f t="shared" si="48"/>
      </c>
      <c r="R417" s="73">
        <f ca="1">IF(G417&lt;&gt;"",AVERAGE(OFFSET(Q417,-MIN(M417,$E$3),0):Q417),"")</f>
      </c>
      <c r="S417" s="56"/>
      <c r="T417" s="73">
        <f ca="1">IF(G417&lt;&gt;"",STDEVP(OFFSET(K417,-MIN(M417,$E$3),0):K417),"")</f>
      </c>
    </row>
    <row r="418" spans="1:20" ht="12.75">
      <c r="A418" s="9">
        <f t="shared" si="49"/>
        <v>411</v>
      </c>
      <c r="I418" s="56"/>
      <c r="K418" s="23">
        <f t="shared" si="50"/>
      </c>
      <c r="L418" s="34">
        <f t="shared" si="51"/>
      </c>
      <c r="M418" s="9">
        <f t="shared" si="55"/>
        <v>410</v>
      </c>
      <c r="N418" s="56">
        <f t="shared" si="52"/>
      </c>
      <c r="O418" s="73">
        <f t="shared" si="53"/>
      </c>
      <c r="P418" s="73">
        <f t="shared" si="54"/>
      </c>
      <c r="Q418" s="73">
        <f t="shared" si="48"/>
      </c>
      <c r="R418" s="73">
        <f ca="1">IF(G418&lt;&gt;"",AVERAGE(OFFSET(Q418,-MIN(M418,$E$3),0):Q418),"")</f>
      </c>
      <c r="S418" s="56"/>
      <c r="T418" s="73">
        <f ca="1">IF(G418&lt;&gt;"",STDEVP(OFFSET(K418,-MIN(M418,$E$3),0):K418),"")</f>
      </c>
    </row>
    <row r="419" spans="1:20" ht="12.75">
      <c r="A419" s="9">
        <f t="shared" si="49"/>
        <v>412</v>
      </c>
      <c r="I419" s="56"/>
      <c r="K419" s="23">
        <f t="shared" si="50"/>
      </c>
      <c r="L419" s="34">
        <f t="shared" si="51"/>
      </c>
      <c r="M419" s="9">
        <f t="shared" si="55"/>
        <v>411</v>
      </c>
      <c r="N419" s="56">
        <f t="shared" si="52"/>
      </c>
      <c r="O419" s="73">
        <f t="shared" si="53"/>
      </c>
      <c r="P419" s="73">
        <f t="shared" si="54"/>
      </c>
      <c r="Q419" s="73">
        <f t="shared" si="48"/>
      </c>
      <c r="R419" s="73">
        <f ca="1">IF(G419&lt;&gt;"",AVERAGE(OFFSET(Q419,-MIN(M419,$E$3),0):Q419),"")</f>
      </c>
      <c r="S419" s="56"/>
      <c r="T419" s="73">
        <f ca="1">IF(G419&lt;&gt;"",STDEVP(OFFSET(K419,-MIN(M419,$E$3),0):K419),"")</f>
      </c>
    </row>
    <row r="420" spans="1:20" ht="12.75">
      <c r="A420" s="9">
        <f t="shared" si="49"/>
        <v>413</v>
      </c>
      <c r="I420" s="56"/>
      <c r="K420" s="23">
        <f t="shared" si="50"/>
      </c>
      <c r="L420" s="34">
        <f t="shared" si="51"/>
      </c>
      <c r="M420" s="9">
        <f t="shared" si="55"/>
        <v>412</v>
      </c>
      <c r="N420" s="56">
        <f t="shared" si="52"/>
      </c>
      <c r="O420" s="73">
        <f t="shared" si="53"/>
      </c>
      <c r="P420" s="73">
        <f t="shared" si="54"/>
      </c>
      <c r="Q420" s="73">
        <f t="shared" si="48"/>
      </c>
      <c r="R420" s="73">
        <f ca="1">IF(G420&lt;&gt;"",AVERAGE(OFFSET(Q420,-MIN(M420,$E$3),0):Q420),"")</f>
      </c>
      <c r="S420" s="56"/>
      <c r="T420" s="73">
        <f ca="1">IF(G420&lt;&gt;"",STDEVP(OFFSET(K420,-MIN(M420,$E$3),0):K420),"")</f>
      </c>
    </row>
    <row r="421" spans="1:20" ht="12.75">
      <c r="A421" s="9">
        <f t="shared" si="49"/>
        <v>414</v>
      </c>
      <c r="I421" s="56"/>
      <c r="K421" s="23">
        <f t="shared" si="50"/>
      </c>
      <c r="L421" s="34">
        <f t="shared" si="51"/>
      </c>
      <c r="M421" s="9">
        <f t="shared" si="55"/>
        <v>413</v>
      </c>
      <c r="N421" s="56">
        <f t="shared" si="52"/>
      </c>
      <c r="O421" s="73">
        <f t="shared" si="53"/>
      </c>
      <c r="P421" s="73">
        <f t="shared" si="54"/>
      </c>
      <c r="Q421" s="73">
        <f t="shared" si="48"/>
      </c>
      <c r="R421" s="73">
        <f ca="1">IF(G421&lt;&gt;"",AVERAGE(OFFSET(Q421,-MIN(M421,$E$3),0):Q421),"")</f>
      </c>
      <c r="S421" s="56"/>
      <c r="T421" s="73">
        <f ca="1">IF(G421&lt;&gt;"",STDEVP(OFFSET(K421,-MIN(M421,$E$3),0):K421),"")</f>
      </c>
    </row>
    <row r="422" spans="1:20" ht="12.75">
      <c r="A422" s="9">
        <f t="shared" si="49"/>
        <v>415</v>
      </c>
      <c r="I422" s="56"/>
      <c r="K422" s="23">
        <f t="shared" si="50"/>
      </c>
      <c r="L422" s="34">
        <f t="shared" si="51"/>
      </c>
      <c r="M422" s="9">
        <f t="shared" si="55"/>
        <v>414</v>
      </c>
      <c r="N422" s="56">
        <f t="shared" si="52"/>
      </c>
      <c r="O422" s="73">
        <f t="shared" si="53"/>
      </c>
      <c r="P422" s="73">
        <f t="shared" si="54"/>
      </c>
      <c r="Q422" s="73">
        <f t="shared" si="48"/>
      </c>
      <c r="R422" s="73">
        <f ca="1">IF(G422&lt;&gt;"",AVERAGE(OFFSET(Q422,-MIN(M422,$E$3),0):Q422),"")</f>
      </c>
      <c r="S422" s="56"/>
      <c r="T422" s="73">
        <f ca="1">IF(G422&lt;&gt;"",STDEVP(OFFSET(K422,-MIN(M422,$E$3),0):K422),"")</f>
      </c>
    </row>
    <row r="423" spans="1:20" ht="12.75">
      <c r="A423" s="9">
        <f t="shared" si="49"/>
        <v>416</v>
      </c>
      <c r="I423" s="56"/>
      <c r="K423" s="23">
        <f t="shared" si="50"/>
      </c>
      <c r="L423" s="34">
        <f t="shared" si="51"/>
      </c>
      <c r="M423" s="9">
        <f t="shared" si="55"/>
        <v>415</v>
      </c>
      <c r="N423" s="56">
        <f t="shared" si="52"/>
      </c>
      <c r="O423" s="73">
        <f t="shared" si="53"/>
      </c>
      <c r="P423" s="73">
        <f t="shared" si="54"/>
      </c>
      <c r="Q423" s="73">
        <f t="shared" si="48"/>
      </c>
      <c r="R423" s="73">
        <f ca="1">IF(G423&lt;&gt;"",AVERAGE(OFFSET(Q423,-MIN(M423,$E$3),0):Q423),"")</f>
      </c>
      <c r="S423" s="56"/>
      <c r="T423" s="73">
        <f ca="1">IF(G423&lt;&gt;"",STDEVP(OFFSET(K423,-MIN(M423,$E$3),0):K423),"")</f>
      </c>
    </row>
    <row r="424" spans="1:20" ht="12.75">
      <c r="A424" s="9">
        <f t="shared" si="49"/>
        <v>417</v>
      </c>
      <c r="I424" s="56"/>
      <c r="K424" s="23">
        <f t="shared" si="50"/>
      </c>
      <c r="L424" s="34">
        <f t="shared" si="51"/>
      </c>
      <c r="M424" s="9">
        <f t="shared" si="55"/>
        <v>416</v>
      </c>
      <c r="N424" s="56">
        <f t="shared" si="52"/>
      </c>
      <c r="O424" s="73">
        <f t="shared" si="53"/>
      </c>
      <c r="P424" s="73">
        <f t="shared" si="54"/>
      </c>
      <c r="Q424" s="73">
        <f t="shared" si="48"/>
      </c>
      <c r="R424" s="73">
        <f ca="1">IF(G424&lt;&gt;"",AVERAGE(OFFSET(Q424,-MIN(M424,$E$3),0):Q424),"")</f>
      </c>
      <c r="S424" s="56"/>
      <c r="T424" s="73">
        <f ca="1">IF(G424&lt;&gt;"",STDEVP(OFFSET(K424,-MIN(M424,$E$3),0):K424),"")</f>
      </c>
    </row>
    <row r="425" spans="1:20" ht="12.75">
      <c r="A425" s="9">
        <f t="shared" si="49"/>
        <v>418</v>
      </c>
      <c r="I425" s="56"/>
      <c r="K425" s="23">
        <f t="shared" si="50"/>
      </c>
      <c r="L425" s="34">
        <f t="shared" si="51"/>
      </c>
      <c r="M425" s="9">
        <f t="shared" si="55"/>
        <v>417</v>
      </c>
      <c r="N425" s="56">
        <f t="shared" si="52"/>
      </c>
      <c r="O425" s="73">
        <f t="shared" si="53"/>
      </c>
      <c r="P425" s="73">
        <f t="shared" si="54"/>
      </c>
      <c r="Q425" s="73">
        <f t="shared" si="48"/>
      </c>
      <c r="R425" s="73">
        <f ca="1">IF(G425&lt;&gt;"",AVERAGE(OFFSET(Q425,-MIN(M425,$E$3),0):Q425),"")</f>
      </c>
      <c r="S425" s="56"/>
      <c r="T425" s="73">
        <f ca="1">IF(G425&lt;&gt;"",STDEVP(OFFSET(K425,-MIN(M425,$E$3),0):K425),"")</f>
      </c>
    </row>
    <row r="426" spans="1:20" ht="12.75">
      <c r="A426" s="9">
        <f t="shared" si="49"/>
        <v>419</v>
      </c>
      <c r="I426" s="56"/>
      <c r="K426" s="23">
        <f t="shared" si="50"/>
      </c>
      <c r="L426" s="34">
        <f t="shared" si="51"/>
      </c>
      <c r="M426" s="9">
        <f t="shared" si="55"/>
        <v>418</v>
      </c>
      <c r="N426" s="56">
        <f t="shared" si="52"/>
      </c>
      <c r="O426" s="73">
        <f t="shared" si="53"/>
      </c>
      <c r="P426" s="73">
        <f t="shared" si="54"/>
      </c>
      <c r="Q426" s="73">
        <f t="shared" si="48"/>
      </c>
      <c r="R426" s="73">
        <f ca="1">IF(G426&lt;&gt;"",AVERAGE(OFFSET(Q426,-MIN(M426,$E$3),0):Q426),"")</f>
      </c>
      <c r="S426" s="56"/>
      <c r="T426" s="73">
        <f ca="1">IF(G426&lt;&gt;"",STDEVP(OFFSET(K426,-MIN(M426,$E$3),0):K426),"")</f>
      </c>
    </row>
    <row r="427" spans="1:20" ht="12.75">
      <c r="A427" s="9">
        <f t="shared" si="49"/>
        <v>420</v>
      </c>
      <c r="I427" s="56"/>
      <c r="K427" s="23">
        <f t="shared" si="50"/>
      </c>
      <c r="L427" s="34">
        <f t="shared" si="51"/>
      </c>
      <c r="M427" s="9">
        <f t="shared" si="55"/>
        <v>419</v>
      </c>
      <c r="N427" s="56">
        <f t="shared" si="52"/>
      </c>
      <c r="O427" s="73">
        <f t="shared" si="53"/>
      </c>
      <c r="P427" s="73">
        <f t="shared" si="54"/>
      </c>
      <c r="Q427" s="73">
        <f t="shared" si="48"/>
      </c>
      <c r="R427" s="73">
        <f ca="1">IF(G427&lt;&gt;"",AVERAGE(OFFSET(Q427,-MIN(M427,$E$3),0):Q427),"")</f>
      </c>
      <c r="S427" s="56"/>
      <c r="T427" s="73">
        <f ca="1">IF(G427&lt;&gt;"",STDEVP(OFFSET(K427,-MIN(M427,$E$3),0):K427),"")</f>
      </c>
    </row>
    <row r="428" spans="1:20" ht="12.75">
      <c r="A428" s="9">
        <f t="shared" si="49"/>
        <v>421</v>
      </c>
      <c r="I428" s="56"/>
      <c r="K428" s="23">
        <f t="shared" si="50"/>
      </c>
      <c r="L428" s="34">
        <f t="shared" si="51"/>
      </c>
      <c r="M428" s="9">
        <f t="shared" si="55"/>
        <v>420</v>
      </c>
      <c r="N428" s="56">
        <f t="shared" si="52"/>
      </c>
      <c r="O428" s="73">
        <f t="shared" si="53"/>
      </c>
      <c r="P428" s="73">
        <f t="shared" si="54"/>
      </c>
      <c r="Q428" s="73">
        <f t="shared" si="48"/>
      </c>
      <c r="R428" s="73">
        <f ca="1">IF(G428&lt;&gt;"",AVERAGE(OFFSET(Q428,-MIN(M428,$E$3),0):Q428),"")</f>
      </c>
      <c r="S428" s="56"/>
      <c r="T428" s="73">
        <f ca="1">IF(G428&lt;&gt;"",STDEVP(OFFSET(K428,-MIN(M428,$E$3),0):K428),"")</f>
      </c>
    </row>
    <row r="429" spans="1:20" ht="12.75">
      <c r="A429" s="9">
        <f t="shared" si="49"/>
        <v>422</v>
      </c>
      <c r="I429" s="56"/>
      <c r="K429" s="23">
        <f t="shared" si="50"/>
      </c>
      <c r="L429" s="34">
        <f t="shared" si="51"/>
      </c>
      <c r="M429" s="9">
        <f t="shared" si="55"/>
        <v>421</v>
      </c>
      <c r="N429" s="56">
        <f t="shared" si="52"/>
      </c>
      <c r="O429" s="73">
        <f t="shared" si="53"/>
      </c>
      <c r="P429" s="73">
        <f t="shared" si="54"/>
      </c>
      <c r="Q429" s="73">
        <f t="shared" si="48"/>
      </c>
      <c r="R429" s="73">
        <f ca="1">IF(G429&lt;&gt;"",AVERAGE(OFFSET(Q429,-MIN(M429,$E$3),0):Q429),"")</f>
      </c>
      <c r="S429" s="56"/>
      <c r="T429" s="73">
        <f ca="1">IF(G429&lt;&gt;"",STDEVP(OFFSET(K429,-MIN(M429,$E$3),0):K429),"")</f>
      </c>
    </row>
    <row r="430" spans="1:20" ht="12.75">
      <c r="A430" s="9">
        <f t="shared" si="49"/>
        <v>423</v>
      </c>
      <c r="I430" s="56"/>
      <c r="K430" s="23">
        <f t="shared" si="50"/>
      </c>
      <c r="L430" s="34">
        <f t="shared" si="51"/>
      </c>
      <c r="M430" s="9">
        <f t="shared" si="55"/>
        <v>422</v>
      </c>
      <c r="N430" s="56">
        <f t="shared" si="52"/>
      </c>
      <c r="O430" s="73">
        <f t="shared" si="53"/>
      </c>
      <c r="P430" s="73">
        <f t="shared" si="54"/>
      </c>
      <c r="Q430" s="73">
        <f t="shared" si="48"/>
      </c>
      <c r="R430" s="73">
        <f ca="1">IF(G430&lt;&gt;"",AVERAGE(OFFSET(Q430,-MIN(M430,$E$3),0):Q430),"")</f>
      </c>
      <c r="S430" s="56"/>
      <c r="T430" s="73">
        <f ca="1">IF(G430&lt;&gt;"",STDEVP(OFFSET(K430,-MIN(M430,$E$3),0):K430),"")</f>
      </c>
    </row>
    <row r="431" spans="1:20" ht="12.75">
      <c r="A431" s="9">
        <f t="shared" si="49"/>
        <v>424</v>
      </c>
      <c r="I431" s="56"/>
      <c r="K431" s="23">
        <f t="shared" si="50"/>
      </c>
      <c r="L431" s="34">
        <f t="shared" si="51"/>
      </c>
      <c r="M431" s="9">
        <f t="shared" si="55"/>
        <v>423</v>
      </c>
      <c r="N431" s="56">
        <f t="shared" si="52"/>
      </c>
      <c r="O431" s="73">
        <f t="shared" si="53"/>
      </c>
      <c r="P431" s="73">
        <f t="shared" si="54"/>
      </c>
      <c r="Q431" s="73">
        <f t="shared" si="48"/>
      </c>
      <c r="R431" s="73">
        <f ca="1">IF(G431&lt;&gt;"",AVERAGE(OFFSET(Q431,-MIN(M431,$E$3),0):Q431),"")</f>
      </c>
      <c r="S431" s="56"/>
      <c r="T431" s="73">
        <f ca="1">IF(G431&lt;&gt;"",STDEVP(OFFSET(K431,-MIN(M431,$E$3),0):K431),"")</f>
      </c>
    </row>
    <row r="432" spans="1:20" ht="12.75">
      <c r="A432" s="9">
        <f t="shared" si="49"/>
        <v>425</v>
      </c>
      <c r="I432" s="56"/>
      <c r="K432" s="23">
        <f t="shared" si="50"/>
      </c>
      <c r="L432" s="34">
        <f t="shared" si="51"/>
      </c>
      <c r="M432" s="9">
        <f t="shared" si="55"/>
        <v>424</v>
      </c>
      <c r="N432" s="56">
        <f t="shared" si="52"/>
      </c>
      <c r="O432" s="73">
        <f t="shared" si="53"/>
      </c>
      <c r="P432" s="73">
        <f t="shared" si="54"/>
      </c>
      <c r="Q432" s="73">
        <f t="shared" si="48"/>
      </c>
      <c r="R432" s="73">
        <f ca="1">IF(G432&lt;&gt;"",AVERAGE(OFFSET(Q432,-MIN(M432,$E$3),0):Q432),"")</f>
      </c>
      <c r="S432" s="56"/>
      <c r="T432" s="73">
        <f ca="1">IF(G432&lt;&gt;"",STDEVP(OFFSET(K432,-MIN(M432,$E$3),0):K432),"")</f>
      </c>
    </row>
    <row r="433" spans="1:20" ht="12.75">
      <c r="A433" s="9">
        <f t="shared" si="49"/>
        <v>426</v>
      </c>
      <c r="I433" s="56"/>
      <c r="K433" s="23">
        <f t="shared" si="50"/>
      </c>
      <c r="L433" s="34">
        <f t="shared" si="51"/>
      </c>
      <c r="M433" s="9">
        <f t="shared" si="55"/>
        <v>425</v>
      </c>
      <c r="N433" s="56">
        <f t="shared" si="52"/>
      </c>
      <c r="O433" s="73">
        <f t="shared" si="53"/>
      </c>
      <c r="P433" s="73">
        <f t="shared" si="54"/>
      </c>
      <c r="Q433" s="73">
        <f t="shared" si="48"/>
      </c>
      <c r="R433" s="73">
        <f ca="1">IF(G433&lt;&gt;"",AVERAGE(OFFSET(Q433,-MIN(M433,$E$3),0):Q433),"")</f>
      </c>
      <c r="S433" s="56"/>
      <c r="T433" s="73">
        <f ca="1">IF(G433&lt;&gt;"",STDEVP(OFFSET(K433,-MIN(M433,$E$3),0):K433),"")</f>
      </c>
    </row>
    <row r="434" spans="1:20" ht="12.75">
      <c r="A434" s="9">
        <f t="shared" si="49"/>
        <v>427</v>
      </c>
      <c r="I434" s="56"/>
      <c r="K434" s="23">
        <f t="shared" si="50"/>
      </c>
      <c r="L434" s="34">
        <f t="shared" si="51"/>
      </c>
      <c r="M434" s="9">
        <f t="shared" si="55"/>
        <v>426</v>
      </c>
      <c r="N434" s="56">
        <f t="shared" si="52"/>
      </c>
      <c r="O434" s="73">
        <f t="shared" si="53"/>
      </c>
      <c r="P434" s="73">
        <f t="shared" si="54"/>
      </c>
      <c r="Q434" s="73">
        <f t="shared" si="48"/>
      </c>
      <c r="R434" s="73">
        <f ca="1">IF(G434&lt;&gt;"",AVERAGE(OFFSET(Q434,-MIN(M434,$E$3),0):Q434),"")</f>
      </c>
      <c r="S434" s="56"/>
      <c r="T434" s="73">
        <f ca="1">IF(G434&lt;&gt;"",STDEVP(OFFSET(K434,-MIN(M434,$E$3),0):K434),"")</f>
      </c>
    </row>
    <row r="435" spans="1:20" ht="12.75">
      <c r="A435" s="9">
        <f t="shared" si="49"/>
        <v>428</v>
      </c>
      <c r="I435" s="56"/>
      <c r="K435" s="23">
        <f t="shared" si="50"/>
      </c>
      <c r="L435" s="34">
        <f t="shared" si="51"/>
      </c>
      <c r="M435" s="9">
        <f t="shared" si="55"/>
        <v>427</v>
      </c>
      <c r="N435" s="56">
        <f t="shared" si="52"/>
      </c>
      <c r="O435" s="73">
        <f t="shared" si="53"/>
      </c>
      <c r="P435" s="73">
        <f t="shared" si="54"/>
      </c>
      <c r="Q435" s="73">
        <f t="shared" si="48"/>
      </c>
      <c r="R435" s="73">
        <f ca="1">IF(G435&lt;&gt;"",AVERAGE(OFFSET(Q435,-MIN(M435,$E$3),0):Q435),"")</f>
      </c>
      <c r="S435" s="56"/>
      <c r="T435" s="73">
        <f ca="1">IF(G435&lt;&gt;"",STDEVP(OFFSET(K435,-MIN(M435,$E$3),0):K435),"")</f>
      </c>
    </row>
    <row r="436" spans="1:20" ht="12.75">
      <c r="A436" s="9">
        <f t="shared" si="49"/>
        <v>429</v>
      </c>
      <c r="I436" s="56"/>
      <c r="K436" s="23">
        <f t="shared" si="50"/>
      </c>
      <c r="L436" s="34">
        <f t="shared" si="51"/>
      </c>
      <c r="M436" s="9">
        <f t="shared" si="55"/>
        <v>428</v>
      </c>
      <c r="N436" s="56">
        <f t="shared" si="52"/>
      </c>
      <c r="O436" s="73">
        <f t="shared" si="53"/>
      </c>
      <c r="P436" s="73">
        <f t="shared" si="54"/>
      </c>
      <c r="Q436" s="73">
        <f t="shared" si="48"/>
      </c>
      <c r="R436" s="73">
        <f ca="1">IF(G436&lt;&gt;"",AVERAGE(OFFSET(Q436,-MIN(M436,$E$3),0):Q436),"")</f>
      </c>
      <c r="S436" s="56"/>
      <c r="T436" s="73">
        <f ca="1">IF(G436&lt;&gt;"",STDEVP(OFFSET(K436,-MIN(M436,$E$3),0):K436),"")</f>
      </c>
    </row>
    <row r="437" spans="1:20" ht="12.75">
      <c r="A437" s="9">
        <f t="shared" si="49"/>
        <v>430</v>
      </c>
      <c r="I437" s="56"/>
      <c r="K437" s="23">
        <f t="shared" si="50"/>
      </c>
      <c r="L437" s="34">
        <f t="shared" si="51"/>
      </c>
      <c r="M437" s="9">
        <f t="shared" si="55"/>
        <v>429</v>
      </c>
      <c r="N437" s="56">
        <f t="shared" si="52"/>
      </c>
      <c r="O437" s="73">
        <f t="shared" si="53"/>
      </c>
      <c r="P437" s="73">
        <f t="shared" si="54"/>
      </c>
      <c r="Q437" s="73">
        <f t="shared" si="48"/>
      </c>
      <c r="R437" s="73">
        <f ca="1">IF(G437&lt;&gt;"",AVERAGE(OFFSET(Q437,-MIN(M437,$E$3),0):Q437),"")</f>
      </c>
      <c r="S437" s="56"/>
      <c r="T437" s="73">
        <f ca="1">IF(G437&lt;&gt;"",STDEVP(OFFSET(K437,-MIN(M437,$E$3),0):K437),"")</f>
      </c>
    </row>
    <row r="438" spans="1:20" ht="12.75">
      <c r="A438" s="9">
        <f t="shared" si="49"/>
        <v>431</v>
      </c>
      <c r="I438" s="56"/>
      <c r="K438" s="23">
        <f t="shared" si="50"/>
      </c>
      <c r="L438" s="34">
        <f t="shared" si="51"/>
      </c>
      <c r="M438" s="9">
        <f t="shared" si="55"/>
        <v>430</v>
      </c>
      <c r="N438" s="56">
        <f t="shared" si="52"/>
      </c>
      <c r="O438" s="73">
        <f t="shared" si="53"/>
      </c>
      <c r="P438" s="73">
        <f t="shared" si="54"/>
      </c>
      <c r="Q438" s="73">
        <f t="shared" si="48"/>
      </c>
      <c r="R438" s="73">
        <f ca="1">IF(G438&lt;&gt;"",AVERAGE(OFFSET(Q438,-MIN(M438,$E$3),0):Q438),"")</f>
      </c>
      <c r="S438" s="56"/>
      <c r="T438" s="73">
        <f ca="1">IF(G438&lt;&gt;"",STDEVP(OFFSET(K438,-MIN(M438,$E$3),0):K438),"")</f>
      </c>
    </row>
    <row r="439" spans="1:20" ht="12.75">
      <c r="A439" s="9">
        <f t="shared" si="49"/>
        <v>432</v>
      </c>
      <c r="I439" s="56"/>
      <c r="K439" s="23">
        <f t="shared" si="50"/>
      </c>
      <c r="L439" s="34">
        <f t="shared" si="51"/>
      </c>
      <c r="M439" s="9">
        <f t="shared" si="55"/>
        <v>431</v>
      </c>
      <c r="N439" s="56">
        <f t="shared" si="52"/>
      </c>
      <c r="O439" s="73">
        <f t="shared" si="53"/>
      </c>
      <c r="P439" s="73">
        <f t="shared" si="54"/>
      </c>
      <c r="Q439" s="73">
        <f t="shared" si="48"/>
      </c>
      <c r="R439" s="73">
        <f ca="1">IF(G439&lt;&gt;"",AVERAGE(OFFSET(Q439,-MIN(M439,$E$3),0):Q439),"")</f>
      </c>
      <c r="S439" s="56"/>
      <c r="T439" s="73">
        <f ca="1">IF(G439&lt;&gt;"",STDEVP(OFFSET(K439,-MIN(M439,$E$3),0):K439),"")</f>
      </c>
    </row>
    <row r="440" spans="1:20" ht="12.75">
      <c r="A440" s="9">
        <f t="shared" si="49"/>
        <v>433</v>
      </c>
      <c r="I440" s="56"/>
      <c r="K440" s="23">
        <f t="shared" si="50"/>
      </c>
      <c r="L440" s="34">
        <f t="shared" si="51"/>
      </c>
      <c r="M440" s="9">
        <f t="shared" si="55"/>
        <v>432</v>
      </c>
      <c r="N440" s="56">
        <f t="shared" si="52"/>
      </c>
      <c r="O440" s="73">
        <f t="shared" si="53"/>
      </c>
      <c r="P440" s="73">
        <f t="shared" si="54"/>
      </c>
      <c r="Q440" s="73">
        <f t="shared" si="48"/>
      </c>
      <c r="R440" s="73">
        <f ca="1">IF(G440&lt;&gt;"",AVERAGE(OFFSET(Q440,-MIN(M440,$E$3),0):Q440),"")</f>
      </c>
      <c r="S440" s="56"/>
      <c r="T440" s="73">
        <f ca="1">IF(G440&lt;&gt;"",STDEVP(OFFSET(K440,-MIN(M440,$E$3),0):K440),"")</f>
      </c>
    </row>
    <row r="441" spans="1:20" ht="12.75">
      <c r="A441" s="9">
        <f t="shared" si="49"/>
        <v>434</v>
      </c>
      <c r="I441" s="56"/>
      <c r="K441" s="23">
        <f t="shared" si="50"/>
      </c>
      <c r="L441" s="34">
        <f t="shared" si="51"/>
      </c>
      <c r="M441" s="9">
        <f t="shared" si="55"/>
        <v>433</v>
      </c>
      <c r="N441" s="56">
        <f t="shared" si="52"/>
      </c>
      <c r="O441" s="73">
        <f t="shared" si="53"/>
      </c>
      <c r="P441" s="73">
        <f t="shared" si="54"/>
      </c>
      <c r="Q441" s="73">
        <f t="shared" si="48"/>
      </c>
      <c r="R441" s="73">
        <f ca="1">IF(G441&lt;&gt;"",AVERAGE(OFFSET(Q441,-MIN(M441,$E$3),0):Q441),"")</f>
      </c>
      <c r="S441" s="56"/>
      <c r="T441" s="73">
        <f ca="1">IF(G441&lt;&gt;"",STDEVP(OFFSET(K441,-MIN(M441,$E$3),0):K441),"")</f>
      </c>
    </row>
    <row r="442" spans="1:20" ht="12.75">
      <c r="A442" s="9">
        <f t="shared" si="49"/>
        <v>435</v>
      </c>
      <c r="I442" s="56"/>
      <c r="K442" s="23">
        <f t="shared" si="50"/>
      </c>
      <c r="L442" s="34">
        <f t="shared" si="51"/>
      </c>
      <c r="M442" s="9">
        <f t="shared" si="55"/>
        <v>434</v>
      </c>
      <c r="N442" s="56">
        <f t="shared" si="52"/>
      </c>
      <c r="O442" s="73">
        <f t="shared" si="53"/>
      </c>
      <c r="P442" s="73">
        <f t="shared" si="54"/>
      </c>
      <c r="Q442" s="73">
        <f t="shared" si="48"/>
      </c>
      <c r="R442" s="73">
        <f ca="1">IF(G442&lt;&gt;"",AVERAGE(OFFSET(Q442,-MIN(M442,$E$3),0):Q442),"")</f>
      </c>
      <c r="S442" s="56"/>
      <c r="T442" s="73">
        <f ca="1">IF(G442&lt;&gt;"",STDEVP(OFFSET(K442,-MIN(M442,$E$3),0):K442),"")</f>
      </c>
    </row>
    <row r="443" spans="1:20" ht="12.75">
      <c r="A443" s="9">
        <f t="shared" si="49"/>
        <v>436</v>
      </c>
      <c r="I443" s="56"/>
      <c r="K443" s="23">
        <f t="shared" si="50"/>
      </c>
      <c r="L443" s="34">
        <f t="shared" si="51"/>
      </c>
      <c r="M443" s="9">
        <f t="shared" si="55"/>
        <v>435</v>
      </c>
      <c r="N443" s="56">
        <f t="shared" si="52"/>
      </c>
      <c r="O443" s="73">
        <f t="shared" si="53"/>
      </c>
      <c r="P443" s="73">
        <f t="shared" si="54"/>
      </c>
      <c r="Q443" s="73">
        <f t="shared" si="48"/>
      </c>
      <c r="R443" s="73">
        <f ca="1">IF(G443&lt;&gt;"",AVERAGE(OFFSET(Q443,-MIN(M443,$E$3),0):Q443),"")</f>
      </c>
      <c r="S443" s="56"/>
      <c r="T443" s="73">
        <f ca="1">IF(G443&lt;&gt;"",STDEVP(OFFSET(K443,-MIN(M443,$E$3),0):K443),"")</f>
      </c>
    </row>
    <row r="444" spans="1:20" ht="12.75">
      <c r="A444" s="9">
        <f t="shared" si="49"/>
        <v>437</v>
      </c>
      <c r="I444" s="56"/>
      <c r="K444" s="23">
        <f t="shared" si="50"/>
      </c>
      <c r="L444" s="34">
        <f t="shared" si="51"/>
      </c>
      <c r="M444" s="9">
        <f t="shared" si="55"/>
        <v>436</v>
      </c>
      <c r="N444" s="56">
        <f t="shared" si="52"/>
      </c>
      <c r="O444" s="73">
        <f t="shared" si="53"/>
      </c>
      <c r="P444" s="73">
        <f t="shared" si="54"/>
      </c>
      <c r="Q444" s="73">
        <f t="shared" si="48"/>
      </c>
      <c r="R444" s="73">
        <f ca="1">IF(G444&lt;&gt;"",AVERAGE(OFFSET(Q444,-MIN(M444,$E$3),0):Q444),"")</f>
      </c>
      <c r="S444" s="56"/>
      <c r="T444" s="73">
        <f ca="1">IF(G444&lt;&gt;"",STDEVP(OFFSET(K444,-MIN(M444,$E$3),0):K444),"")</f>
      </c>
    </row>
    <row r="445" spans="1:20" ht="12.75">
      <c r="A445" s="9">
        <f t="shared" si="49"/>
        <v>438</v>
      </c>
      <c r="I445" s="56"/>
      <c r="K445" s="23">
        <f t="shared" si="50"/>
      </c>
      <c r="L445" s="34">
        <f t="shared" si="51"/>
      </c>
      <c r="M445" s="9">
        <f t="shared" si="55"/>
        <v>437</v>
      </c>
      <c r="N445" s="56">
        <f t="shared" si="52"/>
      </c>
      <c r="O445" s="73">
        <f t="shared" si="53"/>
      </c>
      <c r="P445" s="73">
        <f t="shared" si="54"/>
      </c>
      <c r="Q445" s="73">
        <f t="shared" si="48"/>
      </c>
      <c r="R445" s="73">
        <f ca="1">IF(G445&lt;&gt;"",AVERAGE(OFFSET(Q445,-MIN(M445,$E$3),0):Q445),"")</f>
      </c>
      <c r="S445" s="56"/>
      <c r="T445" s="73">
        <f ca="1">IF(G445&lt;&gt;"",STDEVP(OFFSET(K445,-MIN(M445,$E$3),0):K445),"")</f>
      </c>
    </row>
    <row r="446" spans="1:20" ht="12.75">
      <c r="A446" s="9">
        <f t="shared" si="49"/>
        <v>439</v>
      </c>
      <c r="I446" s="56"/>
      <c r="K446" s="23">
        <f t="shared" si="50"/>
      </c>
      <c r="L446" s="34">
        <f t="shared" si="51"/>
      </c>
      <c r="M446" s="9">
        <f t="shared" si="55"/>
        <v>438</v>
      </c>
      <c r="N446" s="56">
        <f t="shared" si="52"/>
      </c>
      <c r="O446" s="73">
        <f t="shared" si="53"/>
      </c>
      <c r="P446" s="73">
        <f t="shared" si="54"/>
      </c>
      <c r="Q446" s="73">
        <f t="shared" si="48"/>
      </c>
      <c r="R446" s="73">
        <f ca="1">IF(G446&lt;&gt;"",AVERAGE(OFFSET(Q446,-MIN(M446,$E$3),0):Q446),"")</f>
      </c>
      <c r="S446" s="56"/>
      <c r="T446" s="73">
        <f ca="1">IF(G446&lt;&gt;"",STDEVP(OFFSET(K446,-MIN(M446,$E$3),0):K446),"")</f>
      </c>
    </row>
    <row r="447" spans="1:20" ht="12.75">
      <c r="A447" s="9">
        <f t="shared" si="49"/>
        <v>440</v>
      </c>
      <c r="I447" s="56"/>
      <c r="K447" s="23">
        <f t="shared" si="50"/>
      </c>
      <c r="L447" s="34">
        <f t="shared" si="51"/>
      </c>
      <c r="M447" s="9">
        <f t="shared" si="55"/>
        <v>439</v>
      </c>
      <c r="N447" s="56">
        <f t="shared" si="52"/>
      </c>
      <c r="O447" s="73">
        <f t="shared" si="53"/>
      </c>
      <c r="P447" s="73">
        <f t="shared" si="54"/>
      </c>
      <c r="Q447" s="73">
        <f t="shared" si="48"/>
      </c>
      <c r="R447" s="73">
        <f ca="1">IF(G447&lt;&gt;"",AVERAGE(OFFSET(Q447,-MIN(M447,$E$3),0):Q447),"")</f>
      </c>
      <c r="S447" s="56"/>
      <c r="T447" s="73">
        <f ca="1">IF(G447&lt;&gt;"",STDEVP(OFFSET(K447,-MIN(M447,$E$3),0):K447),"")</f>
      </c>
    </row>
    <row r="448" spans="1:20" ht="12.75">
      <c r="A448" s="9">
        <f t="shared" si="49"/>
        <v>441</v>
      </c>
      <c r="I448" s="56"/>
      <c r="K448" s="23">
        <f t="shared" si="50"/>
      </c>
      <c r="L448" s="34">
        <f t="shared" si="51"/>
      </c>
      <c r="M448" s="9">
        <f t="shared" si="55"/>
        <v>440</v>
      </c>
      <c r="N448" s="56">
        <f t="shared" si="52"/>
      </c>
      <c r="O448" s="73">
        <f t="shared" si="53"/>
      </c>
      <c r="P448" s="73">
        <f t="shared" si="54"/>
      </c>
      <c r="Q448" s="73">
        <f t="shared" si="48"/>
      </c>
      <c r="R448" s="73">
        <f ca="1">IF(G448&lt;&gt;"",AVERAGE(OFFSET(Q448,-MIN(M448,$E$3),0):Q448),"")</f>
      </c>
      <c r="S448" s="56"/>
      <c r="T448" s="73">
        <f ca="1">IF(G448&lt;&gt;"",STDEVP(OFFSET(K448,-MIN(M448,$E$3),0):K448),"")</f>
      </c>
    </row>
    <row r="449" spans="1:20" ht="12.75">
      <c r="A449" s="9">
        <f t="shared" si="49"/>
        <v>442</v>
      </c>
      <c r="I449" s="56"/>
      <c r="K449" s="23">
        <f t="shared" si="50"/>
      </c>
      <c r="L449" s="34">
        <f t="shared" si="51"/>
      </c>
      <c r="M449" s="9">
        <f t="shared" si="55"/>
        <v>441</v>
      </c>
      <c r="N449" s="56">
        <f t="shared" si="52"/>
      </c>
      <c r="O449" s="73">
        <f t="shared" si="53"/>
      </c>
      <c r="P449" s="73">
        <f t="shared" si="54"/>
      </c>
      <c r="Q449" s="73">
        <f t="shared" si="48"/>
      </c>
      <c r="R449" s="73">
        <f ca="1">IF(G449&lt;&gt;"",AVERAGE(OFFSET(Q449,-MIN(M449,$E$3),0):Q449),"")</f>
      </c>
      <c r="S449" s="56"/>
      <c r="T449" s="73">
        <f ca="1">IF(G449&lt;&gt;"",STDEVP(OFFSET(K449,-MIN(M449,$E$3),0):K449),"")</f>
      </c>
    </row>
    <row r="450" spans="1:20" ht="12.75">
      <c r="A450" s="9">
        <f t="shared" si="49"/>
        <v>443</v>
      </c>
      <c r="I450" s="56"/>
      <c r="K450" s="23">
        <f t="shared" si="50"/>
      </c>
      <c r="L450" s="34">
        <f t="shared" si="51"/>
      </c>
      <c r="M450" s="9">
        <f t="shared" si="55"/>
        <v>442</v>
      </c>
      <c r="N450" s="56">
        <f t="shared" si="52"/>
      </c>
      <c r="O450" s="73">
        <f t="shared" si="53"/>
      </c>
      <c r="P450" s="73">
        <f t="shared" si="54"/>
      </c>
      <c r="Q450" s="73">
        <f t="shared" si="48"/>
      </c>
      <c r="R450" s="73">
        <f ca="1">IF(G450&lt;&gt;"",AVERAGE(OFFSET(Q450,-MIN(M450,$E$3),0):Q450),"")</f>
      </c>
      <c r="S450" s="56"/>
      <c r="T450" s="73">
        <f ca="1">IF(G450&lt;&gt;"",STDEVP(OFFSET(K450,-MIN(M450,$E$3),0):K450),"")</f>
      </c>
    </row>
    <row r="451" spans="1:20" ht="12.75">
      <c r="A451" s="9">
        <f t="shared" si="49"/>
        <v>444</v>
      </c>
      <c r="I451" s="56"/>
      <c r="K451" s="23">
        <f t="shared" si="50"/>
      </c>
      <c r="L451" s="34">
        <f t="shared" si="51"/>
      </c>
      <c r="M451" s="9">
        <f t="shared" si="55"/>
        <v>443</v>
      </c>
      <c r="N451" s="56">
        <f t="shared" si="52"/>
      </c>
      <c r="O451" s="73">
        <f t="shared" si="53"/>
      </c>
      <c r="P451" s="73">
        <f t="shared" si="54"/>
      </c>
      <c r="Q451" s="73">
        <f t="shared" si="48"/>
      </c>
      <c r="R451" s="73">
        <f ca="1">IF(G451&lt;&gt;"",AVERAGE(OFFSET(Q451,-MIN(M451,$E$3),0):Q451),"")</f>
      </c>
      <c r="S451" s="56"/>
      <c r="T451" s="73">
        <f ca="1">IF(G451&lt;&gt;"",STDEVP(OFFSET(K451,-MIN(M451,$E$3),0):K451),"")</f>
      </c>
    </row>
    <row r="452" spans="1:20" ht="12.75">
      <c r="A452" s="9">
        <f t="shared" si="49"/>
        <v>445</v>
      </c>
      <c r="I452" s="56"/>
      <c r="K452" s="23">
        <f t="shared" si="50"/>
      </c>
      <c r="L452" s="34">
        <f t="shared" si="51"/>
      </c>
      <c r="M452" s="9">
        <f t="shared" si="55"/>
        <v>444</v>
      </c>
      <c r="N452" s="56">
        <f t="shared" si="52"/>
      </c>
      <c r="O452" s="73">
        <f t="shared" si="53"/>
      </c>
      <c r="P452" s="73">
        <f t="shared" si="54"/>
      </c>
      <c r="Q452" s="73">
        <f t="shared" si="48"/>
      </c>
      <c r="R452" s="73">
        <f ca="1">IF(G452&lt;&gt;"",AVERAGE(OFFSET(Q452,-MIN(M452,$E$3),0):Q452),"")</f>
      </c>
      <c r="S452" s="56"/>
      <c r="T452" s="73">
        <f ca="1">IF(G452&lt;&gt;"",STDEVP(OFFSET(K452,-MIN(M452,$E$3),0):K452),"")</f>
      </c>
    </row>
    <row r="453" spans="1:20" ht="12.75">
      <c r="A453" s="9">
        <f t="shared" si="49"/>
        <v>446</v>
      </c>
      <c r="I453" s="56"/>
      <c r="K453" s="23">
        <f t="shared" si="50"/>
      </c>
      <c r="L453" s="34">
        <f t="shared" si="51"/>
      </c>
      <c r="M453" s="9">
        <f t="shared" si="55"/>
        <v>445</v>
      </c>
      <c r="N453" s="56">
        <f t="shared" si="52"/>
      </c>
      <c r="O453" s="73">
        <f t="shared" si="53"/>
      </c>
      <c r="P453" s="73">
        <f t="shared" si="54"/>
      </c>
      <c r="Q453" s="73">
        <f t="shared" si="48"/>
      </c>
      <c r="R453" s="73">
        <f ca="1">IF(G453&lt;&gt;"",AVERAGE(OFFSET(Q453,-MIN(M453,$E$3),0):Q453),"")</f>
      </c>
      <c r="S453" s="56"/>
      <c r="T453" s="73">
        <f ca="1">IF(G453&lt;&gt;"",STDEVP(OFFSET(K453,-MIN(M453,$E$3),0):K453),"")</f>
      </c>
    </row>
    <row r="454" spans="1:20" ht="12.75">
      <c r="A454" s="9">
        <f t="shared" si="49"/>
        <v>447</v>
      </c>
      <c r="I454" s="56"/>
      <c r="K454" s="23">
        <f t="shared" si="50"/>
      </c>
      <c r="L454" s="34">
        <f t="shared" si="51"/>
      </c>
      <c r="M454" s="9">
        <f t="shared" si="55"/>
        <v>446</v>
      </c>
      <c r="N454" s="56">
        <f t="shared" si="52"/>
      </c>
      <c r="O454" s="73">
        <f t="shared" si="53"/>
      </c>
      <c r="P454" s="73">
        <f t="shared" si="54"/>
      </c>
      <c r="Q454" s="73">
        <f t="shared" si="48"/>
      </c>
      <c r="R454" s="73">
        <f ca="1">IF(G454&lt;&gt;"",AVERAGE(OFFSET(Q454,-MIN(M454,$E$3),0):Q454),"")</f>
      </c>
      <c r="S454" s="56"/>
      <c r="T454" s="73">
        <f ca="1">IF(G454&lt;&gt;"",STDEVP(OFFSET(K454,-MIN(M454,$E$3),0):K454),"")</f>
      </c>
    </row>
    <row r="455" spans="1:20" ht="12.75">
      <c r="A455" s="9">
        <f t="shared" si="49"/>
        <v>448</v>
      </c>
      <c r="I455" s="56"/>
      <c r="K455" s="23">
        <f t="shared" si="50"/>
      </c>
      <c r="L455" s="34">
        <f t="shared" si="51"/>
      </c>
      <c r="M455" s="9">
        <f t="shared" si="55"/>
        <v>447</v>
      </c>
      <c r="N455" s="56">
        <f t="shared" si="52"/>
      </c>
      <c r="O455" s="73">
        <f t="shared" si="53"/>
      </c>
      <c r="P455" s="73">
        <f t="shared" si="54"/>
      </c>
      <c r="Q455" s="73">
        <f t="shared" si="48"/>
      </c>
      <c r="R455" s="73">
        <f ca="1">IF(G455&lt;&gt;"",AVERAGE(OFFSET(Q455,-MIN(M455,$E$3),0):Q455),"")</f>
      </c>
      <c r="S455" s="56"/>
      <c r="T455" s="73">
        <f ca="1">IF(G455&lt;&gt;"",STDEVP(OFFSET(K455,-MIN(M455,$E$3),0):K455),"")</f>
      </c>
    </row>
    <row r="456" spans="1:20" ht="12.75">
      <c r="A456" s="9">
        <f t="shared" si="49"/>
        <v>449</v>
      </c>
      <c r="I456" s="56"/>
      <c r="K456" s="23">
        <f t="shared" si="50"/>
      </c>
      <c r="L456" s="34">
        <f t="shared" si="51"/>
      </c>
      <c r="M456" s="9">
        <f t="shared" si="55"/>
        <v>448</v>
      </c>
      <c r="N456" s="56">
        <f t="shared" si="52"/>
      </c>
      <c r="O456" s="73">
        <f t="shared" si="53"/>
      </c>
      <c r="P456" s="73">
        <f t="shared" si="54"/>
      </c>
      <c r="Q456" s="73">
        <f aca="true" t="shared" si="56" ref="Q456:Q500">IF(G456&lt;&gt;"",MAX(N456:P456),"")</f>
      </c>
      <c r="R456" s="73">
        <f ca="1">IF(G456&lt;&gt;"",AVERAGE(OFFSET(Q456,-MIN(M456,$E$3),0):Q456),"")</f>
      </c>
      <c r="S456" s="56"/>
      <c r="T456" s="73">
        <f ca="1">IF(G456&lt;&gt;"",STDEVP(OFFSET(K456,-MIN(M456,$E$3),0):K456),"")</f>
      </c>
    </row>
    <row r="457" spans="1:20" ht="12.75">
      <c r="A457" s="9">
        <f t="shared" si="49"/>
        <v>450</v>
      </c>
      <c r="I457" s="56"/>
      <c r="K457" s="23">
        <f t="shared" si="50"/>
      </c>
      <c r="L457" s="34">
        <f t="shared" si="51"/>
      </c>
      <c r="M457" s="9">
        <f t="shared" si="55"/>
        <v>449</v>
      </c>
      <c r="N457" s="56">
        <f t="shared" si="52"/>
      </c>
      <c r="O457" s="73">
        <f t="shared" si="53"/>
      </c>
      <c r="P457" s="73">
        <f t="shared" si="54"/>
      </c>
      <c r="Q457" s="73">
        <f t="shared" si="56"/>
      </c>
      <c r="R457" s="73">
        <f ca="1">IF(G457&lt;&gt;"",AVERAGE(OFFSET(Q457,-MIN(M457,$E$3),0):Q457),"")</f>
      </c>
      <c r="S457" s="56"/>
      <c r="T457" s="73">
        <f ca="1">IF(G457&lt;&gt;"",STDEVP(OFFSET(K457,-MIN(M457,$E$3),0):K457),"")</f>
      </c>
    </row>
    <row r="458" spans="1:20" ht="12.75">
      <c r="A458" s="9">
        <f aca="true" t="shared" si="57" ref="A458:A499">1+A457</f>
        <v>451</v>
      </c>
      <c r="I458" s="56"/>
      <c r="K458" s="23">
        <f aca="true" t="shared" si="58" ref="K458:K499">IF(G458&lt;&gt;"",I458/I457-1,"")</f>
      </c>
      <c r="L458" s="34">
        <f aca="true" t="shared" si="59" ref="L458:L499">IF(G458&lt;&gt;"",H458/1000,"")</f>
      </c>
      <c r="M458" s="9">
        <f t="shared" si="55"/>
        <v>450</v>
      </c>
      <c r="N458" s="56">
        <f aca="true" t="shared" si="60" ref="N458:N500">IF(G458&lt;&gt;"",IF($N$4=2,E458/F458-1,E458-F458),"")</f>
      </c>
      <c r="O458" s="73">
        <f aca="true" t="shared" si="61" ref="O458:O500">IF(G458&lt;&gt;"",IF($N$4=2,ABS(E458/G457-1),ABS(E458-G457)),"")</f>
      </c>
      <c r="P458" s="73">
        <f aca="true" t="shared" si="62" ref="P458:P500">IF(G458&lt;&gt;"",IF($N$4=2,ABS(F458/G457-1),ABS(F458-G457)),"")</f>
      </c>
      <c r="Q458" s="73">
        <f t="shared" si="56"/>
      </c>
      <c r="R458" s="73">
        <f ca="1">IF(G458&lt;&gt;"",AVERAGE(OFFSET(Q458,-MIN(M458,$E$3),0):Q458),"")</f>
      </c>
      <c r="S458" s="56"/>
      <c r="T458" s="73">
        <f ca="1">IF(G458&lt;&gt;"",STDEVP(OFFSET(K458,-MIN(M458,$E$3),0):K458),"")</f>
      </c>
    </row>
    <row r="459" spans="1:20" ht="12.75">
      <c r="A459" s="9">
        <f t="shared" si="57"/>
        <v>452</v>
      </c>
      <c r="I459" s="56"/>
      <c r="K459" s="23">
        <f t="shared" si="58"/>
      </c>
      <c r="L459" s="34">
        <f t="shared" si="59"/>
      </c>
      <c r="M459" s="9">
        <f aca="true" t="shared" si="63" ref="M459:M499">1+M458</f>
        <v>451</v>
      </c>
      <c r="N459" s="56">
        <f t="shared" si="60"/>
      </c>
      <c r="O459" s="73">
        <f t="shared" si="61"/>
      </c>
      <c r="P459" s="73">
        <f t="shared" si="62"/>
      </c>
      <c r="Q459" s="73">
        <f t="shared" si="56"/>
      </c>
      <c r="R459" s="73">
        <f ca="1">IF(G459&lt;&gt;"",AVERAGE(OFFSET(Q459,-MIN(M459,$E$3),0):Q459),"")</f>
      </c>
      <c r="S459" s="56"/>
      <c r="T459" s="73">
        <f ca="1">IF(G459&lt;&gt;"",STDEVP(OFFSET(K459,-MIN(M459,$E$3),0):K459),"")</f>
      </c>
    </row>
    <row r="460" spans="1:20" ht="12.75">
      <c r="A460" s="9">
        <f t="shared" si="57"/>
        <v>453</v>
      </c>
      <c r="I460" s="56"/>
      <c r="K460" s="23">
        <f t="shared" si="58"/>
      </c>
      <c r="L460" s="34">
        <f t="shared" si="59"/>
      </c>
      <c r="M460" s="9">
        <f t="shared" si="63"/>
        <v>452</v>
      </c>
      <c r="N460" s="56">
        <f t="shared" si="60"/>
      </c>
      <c r="O460" s="73">
        <f t="shared" si="61"/>
      </c>
      <c r="P460" s="73">
        <f t="shared" si="62"/>
      </c>
      <c r="Q460" s="73">
        <f t="shared" si="56"/>
      </c>
      <c r="R460" s="73">
        <f ca="1">IF(G460&lt;&gt;"",AVERAGE(OFFSET(Q460,-MIN(M460,$E$3),0):Q460),"")</f>
      </c>
      <c r="S460" s="56"/>
      <c r="T460" s="73">
        <f ca="1">IF(G460&lt;&gt;"",STDEVP(OFFSET(K460,-MIN(M460,$E$3),0):K460),"")</f>
      </c>
    </row>
    <row r="461" spans="1:20" ht="12.75">
      <c r="A461" s="9">
        <f t="shared" si="57"/>
        <v>454</v>
      </c>
      <c r="I461" s="56"/>
      <c r="K461" s="23">
        <f t="shared" si="58"/>
      </c>
      <c r="L461" s="34">
        <f t="shared" si="59"/>
      </c>
      <c r="M461" s="9">
        <f t="shared" si="63"/>
        <v>453</v>
      </c>
      <c r="N461" s="56">
        <f t="shared" si="60"/>
      </c>
      <c r="O461" s="73">
        <f t="shared" si="61"/>
      </c>
      <c r="P461" s="73">
        <f t="shared" si="62"/>
      </c>
      <c r="Q461" s="73">
        <f t="shared" si="56"/>
      </c>
      <c r="R461" s="73">
        <f ca="1">IF(G461&lt;&gt;"",AVERAGE(OFFSET(Q461,-MIN(M461,$E$3),0):Q461),"")</f>
      </c>
      <c r="S461" s="56"/>
      <c r="T461" s="73">
        <f ca="1">IF(G461&lt;&gt;"",STDEVP(OFFSET(K461,-MIN(M461,$E$3),0):K461),"")</f>
      </c>
    </row>
    <row r="462" spans="1:20" ht="12.75">
      <c r="A462" s="9">
        <f t="shared" si="57"/>
        <v>455</v>
      </c>
      <c r="I462" s="56"/>
      <c r="K462" s="23">
        <f t="shared" si="58"/>
      </c>
      <c r="L462" s="34">
        <f t="shared" si="59"/>
      </c>
      <c r="M462" s="9">
        <f t="shared" si="63"/>
        <v>454</v>
      </c>
      <c r="N462" s="56">
        <f t="shared" si="60"/>
      </c>
      <c r="O462" s="73">
        <f t="shared" si="61"/>
      </c>
      <c r="P462" s="73">
        <f t="shared" si="62"/>
      </c>
      <c r="Q462" s="73">
        <f t="shared" si="56"/>
      </c>
      <c r="R462" s="73">
        <f ca="1">IF(G462&lt;&gt;"",AVERAGE(OFFSET(Q462,-MIN(M462,$E$3),0):Q462),"")</f>
      </c>
      <c r="S462" s="56"/>
      <c r="T462" s="73">
        <f ca="1">IF(G462&lt;&gt;"",STDEVP(OFFSET(K462,-MIN(M462,$E$3),0):K462),"")</f>
      </c>
    </row>
    <row r="463" spans="1:20" ht="12.75">
      <c r="A463" s="9">
        <f t="shared" si="57"/>
        <v>456</v>
      </c>
      <c r="I463" s="56"/>
      <c r="K463" s="23">
        <f t="shared" si="58"/>
      </c>
      <c r="L463" s="34">
        <f t="shared" si="59"/>
      </c>
      <c r="M463" s="9">
        <f t="shared" si="63"/>
        <v>455</v>
      </c>
      <c r="N463" s="56">
        <f t="shared" si="60"/>
      </c>
      <c r="O463" s="73">
        <f t="shared" si="61"/>
      </c>
      <c r="P463" s="73">
        <f t="shared" si="62"/>
      </c>
      <c r="Q463" s="73">
        <f t="shared" si="56"/>
      </c>
      <c r="R463" s="73">
        <f ca="1">IF(G463&lt;&gt;"",AVERAGE(OFFSET(Q463,-MIN(M463,$E$3),0):Q463),"")</f>
      </c>
      <c r="S463" s="56"/>
      <c r="T463" s="73">
        <f ca="1">IF(G463&lt;&gt;"",STDEVP(OFFSET(K463,-MIN(M463,$E$3),0):K463),"")</f>
      </c>
    </row>
    <row r="464" spans="1:20" ht="12.75">
      <c r="A464" s="9">
        <f t="shared" si="57"/>
        <v>457</v>
      </c>
      <c r="I464" s="56"/>
      <c r="K464" s="23">
        <f t="shared" si="58"/>
      </c>
      <c r="L464" s="34">
        <f t="shared" si="59"/>
      </c>
      <c r="M464" s="9">
        <f t="shared" si="63"/>
        <v>456</v>
      </c>
      <c r="N464" s="56">
        <f t="shared" si="60"/>
      </c>
      <c r="O464" s="73">
        <f t="shared" si="61"/>
      </c>
      <c r="P464" s="73">
        <f t="shared" si="62"/>
      </c>
      <c r="Q464" s="73">
        <f t="shared" si="56"/>
      </c>
      <c r="R464" s="73">
        <f ca="1">IF(G464&lt;&gt;"",AVERAGE(OFFSET(Q464,-MIN(M464,$E$3),0):Q464),"")</f>
      </c>
      <c r="S464" s="56"/>
      <c r="T464" s="73">
        <f ca="1">IF(G464&lt;&gt;"",STDEVP(OFFSET(K464,-MIN(M464,$E$3),0):K464),"")</f>
      </c>
    </row>
    <row r="465" spans="1:20" ht="12.75">
      <c r="A465" s="9">
        <f t="shared" si="57"/>
        <v>458</v>
      </c>
      <c r="I465" s="56"/>
      <c r="K465" s="23">
        <f t="shared" si="58"/>
      </c>
      <c r="L465" s="34">
        <f t="shared" si="59"/>
      </c>
      <c r="M465" s="9">
        <f t="shared" si="63"/>
        <v>457</v>
      </c>
      <c r="N465" s="56">
        <f t="shared" si="60"/>
      </c>
      <c r="O465" s="73">
        <f t="shared" si="61"/>
      </c>
      <c r="P465" s="73">
        <f t="shared" si="62"/>
      </c>
      <c r="Q465" s="73">
        <f t="shared" si="56"/>
      </c>
      <c r="R465" s="73">
        <f ca="1">IF(G465&lt;&gt;"",AVERAGE(OFFSET(Q465,-MIN(M465,$E$3),0):Q465),"")</f>
      </c>
      <c r="S465" s="56"/>
      <c r="T465" s="73">
        <f ca="1">IF(G465&lt;&gt;"",STDEVP(OFFSET(K465,-MIN(M465,$E$3),0):K465),"")</f>
      </c>
    </row>
    <row r="466" spans="1:20" ht="12.75">
      <c r="A466" s="9">
        <f t="shared" si="57"/>
        <v>459</v>
      </c>
      <c r="I466" s="56"/>
      <c r="K466" s="23">
        <f t="shared" si="58"/>
      </c>
      <c r="L466" s="34">
        <f t="shared" si="59"/>
      </c>
      <c r="M466" s="9">
        <f t="shared" si="63"/>
        <v>458</v>
      </c>
      <c r="N466" s="56">
        <f t="shared" si="60"/>
      </c>
      <c r="O466" s="73">
        <f t="shared" si="61"/>
      </c>
      <c r="P466" s="73">
        <f t="shared" si="62"/>
      </c>
      <c r="Q466" s="73">
        <f t="shared" si="56"/>
      </c>
      <c r="R466" s="73">
        <f ca="1">IF(G466&lt;&gt;"",AVERAGE(OFFSET(Q466,-MIN(M466,$E$3),0):Q466),"")</f>
      </c>
      <c r="S466" s="56"/>
      <c r="T466" s="73">
        <f ca="1">IF(G466&lt;&gt;"",STDEVP(OFFSET(K466,-MIN(M466,$E$3),0):K466),"")</f>
      </c>
    </row>
    <row r="467" spans="1:20" ht="12.75">
      <c r="A467" s="9">
        <f t="shared" si="57"/>
        <v>460</v>
      </c>
      <c r="I467" s="56"/>
      <c r="K467" s="23">
        <f t="shared" si="58"/>
      </c>
      <c r="L467" s="34">
        <f t="shared" si="59"/>
      </c>
      <c r="M467" s="9">
        <f t="shared" si="63"/>
        <v>459</v>
      </c>
      <c r="N467" s="56">
        <f t="shared" si="60"/>
      </c>
      <c r="O467" s="73">
        <f t="shared" si="61"/>
      </c>
      <c r="P467" s="73">
        <f t="shared" si="62"/>
      </c>
      <c r="Q467" s="73">
        <f t="shared" si="56"/>
      </c>
      <c r="R467" s="73">
        <f ca="1">IF(G467&lt;&gt;"",AVERAGE(OFFSET(Q467,-MIN(M467,$E$3),0):Q467),"")</f>
      </c>
      <c r="S467" s="56"/>
      <c r="T467" s="73">
        <f ca="1">IF(G467&lt;&gt;"",STDEVP(OFFSET(K467,-MIN(M467,$E$3),0):K467),"")</f>
      </c>
    </row>
    <row r="468" spans="1:20" ht="12.75">
      <c r="A468" s="9">
        <f t="shared" si="57"/>
        <v>461</v>
      </c>
      <c r="I468" s="56"/>
      <c r="K468" s="23">
        <f t="shared" si="58"/>
      </c>
      <c r="L468" s="34">
        <f t="shared" si="59"/>
      </c>
      <c r="M468" s="9">
        <f t="shared" si="63"/>
        <v>460</v>
      </c>
      <c r="N468" s="56">
        <f t="shared" si="60"/>
      </c>
      <c r="O468" s="73">
        <f t="shared" si="61"/>
      </c>
      <c r="P468" s="73">
        <f t="shared" si="62"/>
      </c>
      <c r="Q468" s="73">
        <f t="shared" si="56"/>
      </c>
      <c r="R468" s="73">
        <f ca="1">IF(G468&lt;&gt;"",AVERAGE(OFFSET(Q468,-MIN(M468,$E$3),0):Q468),"")</f>
      </c>
      <c r="S468" s="56"/>
      <c r="T468" s="73">
        <f ca="1">IF(G468&lt;&gt;"",STDEVP(OFFSET(K468,-MIN(M468,$E$3),0):K468),"")</f>
      </c>
    </row>
    <row r="469" spans="1:20" ht="12.75">
      <c r="A469" s="9">
        <f t="shared" si="57"/>
        <v>462</v>
      </c>
      <c r="I469" s="56"/>
      <c r="K469" s="23">
        <f t="shared" si="58"/>
      </c>
      <c r="L469" s="34">
        <f t="shared" si="59"/>
      </c>
      <c r="M469" s="9">
        <f t="shared" si="63"/>
        <v>461</v>
      </c>
      <c r="N469" s="56">
        <f t="shared" si="60"/>
      </c>
      <c r="O469" s="73">
        <f t="shared" si="61"/>
      </c>
      <c r="P469" s="73">
        <f t="shared" si="62"/>
      </c>
      <c r="Q469" s="73">
        <f t="shared" si="56"/>
      </c>
      <c r="R469" s="73">
        <f ca="1">IF(G469&lt;&gt;"",AVERAGE(OFFSET(Q469,-MIN(M469,$E$3),0):Q469),"")</f>
      </c>
      <c r="S469" s="56"/>
      <c r="T469" s="73">
        <f ca="1">IF(G469&lt;&gt;"",STDEVP(OFFSET(K469,-MIN(M469,$E$3),0):K469),"")</f>
      </c>
    </row>
    <row r="470" spans="1:20" ht="12.75">
      <c r="A470" s="9">
        <f t="shared" si="57"/>
        <v>463</v>
      </c>
      <c r="I470" s="56"/>
      <c r="K470" s="23">
        <f t="shared" si="58"/>
      </c>
      <c r="L470" s="34">
        <f t="shared" si="59"/>
      </c>
      <c r="M470" s="9">
        <f t="shared" si="63"/>
        <v>462</v>
      </c>
      <c r="N470" s="56">
        <f t="shared" si="60"/>
      </c>
      <c r="O470" s="73">
        <f t="shared" si="61"/>
      </c>
      <c r="P470" s="73">
        <f t="shared" si="62"/>
      </c>
      <c r="Q470" s="73">
        <f t="shared" si="56"/>
      </c>
      <c r="R470" s="73">
        <f ca="1">IF(G470&lt;&gt;"",AVERAGE(OFFSET(Q470,-MIN(M470,$E$3),0):Q470),"")</f>
      </c>
      <c r="S470" s="56"/>
      <c r="T470" s="73">
        <f ca="1">IF(G470&lt;&gt;"",STDEVP(OFFSET(K470,-MIN(M470,$E$3),0):K470),"")</f>
      </c>
    </row>
    <row r="471" spans="1:20" ht="12.75">
      <c r="A471" s="9">
        <f t="shared" si="57"/>
        <v>464</v>
      </c>
      <c r="I471" s="56"/>
      <c r="K471" s="23">
        <f t="shared" si="58"/>
      </c>
      <c r="L471" s="34">
        <f t="shared" si="59"/>
      </c>
      <c r="M471" s="9">
        <f t="shared" si="63"/>
        <v>463</v>
      </c>
      <c r="N471" s="56">
        <f t="shared" si="60"/>
      </c>
      <c r="O471" s="73">
        <f t="shared" si="61"/>
      </c>
      <c r="P471" s="73">
        <f t="shared" si="62"/>
      </c>
      <c r="Q471" s="73">
        <f t="shared" si="56"/>
      </c>
      <c r="R471" s="73">
        <f ca="1">IF(G471&lt;&gt;"",AVERAGE(OFFSET(Q471,-MIN(M471,$E$3),0):Q471),"")</f>
      </c>
      <c r="S471" s="56"/>
      <c r="T471" s="73">
        <f ca="1">IF(G471&lt;&gt;"",STDEVP(OFFSET(K471,-MIN(M471,$E$3),0):K471),"")</f>
      </c>
    </row>
    <row r="472" spans="1:20" ht="12.75">
      <c r="A472" s="9">
        <f t="shared" si="57"/>
        <v>465</v>
      </c>
      <c r="I472" s="56"/>
      <c r="K472" s="23">
        <f t="shared" si="58"/>
      </c>
      <c r="L472" s="34">
        <f t="shared" si="59"/>
      </c>
      <c r="M472" s="9">
        <f t="shared" si="63"/>
        <v>464</v>
      </c>
      <c r="N472" s="56">
        <f t="shared" si="60"/>
      </c>
      <c r="O472" s="73">
        <f t="shared" si="61"/>
      </c>
      <c r="P472" s="73">
        <f t="shared" si="62"/>
      </c>
      <c r="Q472" s="73">
        <f t="shared" si="56"/>
      </c>
      <c r="R472" s="73">
        <f ca="1">IF(G472&lt;&gt;"",AVERAGE(OFFSET(Q472,-MIN(M472,$E$3),0):Q472),"")</f>
      </c>
      <c r="S472" s="56"/>
      <c r="T472" s="73">
        <f ca="1">IF(G472&lt;&gt;"",STDEVP(OFFSET(K472,-MIN(M472,$E$3),0):K472),"")</f>
      </c>
    </row>
    <row r="473" spans="1:20" ht="12.75">
      <c r="A473" s="9">
        <f t="shared" si="57"/>
        <v>466</v>
      </c>
      <c r="I473" s="56"/>
      <c r="K473" s="23">
        <f t="shared" si="58"/>
      </c>
      <c r="L473" s="34">
        <f t="shared" si="59"/>
      </c>
      <c r="M473" s="9">
        <f t="shared" si="63"/>
        <v>465</v>
      </c>
      <c r="N473" s="56">
        <f t="shared" si="60"/>
      </c>
      <c r="O473" s="73">
        <f t="shared" si="61"/>
      </c>
      <c r="P473" s="73">
        <f t="shared" si="62"/>
      </c>
      <c r="Q473" s="73">
        <f t="shared" si="56"/>
      </c>
      <c r="R473" s="73">
        <f ca="1">IF(G473&lt;&gt;"",AVERAGE(OFFSET(Q473,-MIN(M473,$E$3),0):Q473),"")</f>
      </c>
      <c r="S473" s="56"/>
      <c r="T473" s="73">
        <f ca="1">IF(G473&lt;&gt;"",STDEVP(OFFSET(K473,-MIN(M473,$E$3),0):K473),"")</f>
      </c>
    </row>
    <row r="474" spans="1:20" ht="12.75">
      <c r="A474" s="9">
        <f t="shared" si="57"/>
        <v>467</v>
      </c>
      <c r="I474" s="56"/>
      <c r="K474" s="23">
        <f t="shared" si="58"/>
      </c>
      <c r="L474" s="34">
        <f t="shared" si="59"/>
      </c>
      <c r="M474" s="9">
        <f t="shared" si="63"/>
        <v>466</v>
      </c>
      <c r="N474" s="56">
        <f t="shared" si="60"/>
      </c>
      <c r="O474" s="73">
        <f t="shared" si="61"/>
      </c>
      <c r="P474" s="73">
        <f t="shared" si="62"/>
      </c>
      <c r="Q474" s="73">
        <f t="shared" si="56"/>
      </c>
      <c r="R474" s="73">
        <f ca="1">IF(G474&lt;&gt;"",AVERAGE(OFFSET(Q474,-MIN(M474,$E$3),0):Q474),"")</f>
      </c>
      <c r="S474" s="56"/>
      <c r="T474" s="73">
        <f ca="1">IF(G474&lt;&gt;"",STDEVP(OFFSET(K474,-MIN(M474,$E$3),0):K474),"")</f>
      </c>
    </row>
    <row r="475" spans="1:20" ht="12.75">
      <c r="A475" s="9">
        <f t="shared" si="57"/>
        <v>468</v>
      </c>
      <c r="I475" s="56"/>
      <c r="K475" s="23">
        <f t="shared" si="58"/>
      </c>
      <c r="L475" s="34">
        <f t="shared" si="59"/>
      </c>
      <c r="M475" s="9">
        <f t="shared" si="63"/>
        <v>467</v>
      </c>
      <c r="N475" s="56">
        <f t="shared" si="60"/>
      </c>
      <c r="O475" s="73">
        <f t="shared" si="61"/>
      </c>
      <c r="P475" s="73">
        <f t="shared" si="62"/>
      </c>
      <c r="Q475" s="73">
        <f t="shared" si="56"/>
      </c>
      <c r="R475" s="73">
        <f ca="1">IF(G475&lt;&gt;"",AVERAGE(OFFSET(Q475,-MIN(M475,$E$3),0):Q475),"")</f>
      </c>
      <c r="S475" s="56"/>
      <c r="T475" s="73">
        <f ca="1">IF(G475&lt;&gt;"",STDEVP(OFFSET(K475,-MIN(M475,$E$3),0):K475),"")</f>
      </c>
    </row>
    <row r="476" spans="1:20" ht="12.75">
      <c r="A476" s="9">
        <f t="shared" si="57"/>
        <v>469</v>
      </c>
      <c r="I476" s="56"/>
      <c r="K476" s="23">
        <f t="shared" si="58"/>
      </c>
      <c r="L476" s="34">
        <f t="shared" si="59"/>
      </c>
      <c r="M476" s="9">
        <f t="shared" si="63"/>
        <v>468</v>
      </c>
      <c r="N476" s="56">
        <f t="shared" si="60"/>
      </c>
      <c r="O476" s="73">
        <f t="shared" si="61"/>
      </c>
      <c r="P476" s="73">
        <f t="shared" si="62"/>
      </c>
      <c r="Q476" s="73">
        <f t="shared" si="56"/>
      </c>
      <c r="R476" s="73">
        <f ca="1">IF(G476&lt;&gt;"",AVERAGE(OFFSET(Q476,-MIN(M476,$E$3),0):Q476),"")</f>
      </c>
      <c r="S476" s="56"/>
      <c r="T476" s="73">
        <f ca="1">IF(G476&lt;&gt;"",STDEVP(OFFSET(K476,-MIN(M476,$E$3),0):K476),"")</f>
      </c>
    </row>
    <row r="477" spans="1:20" ht="12.75">
      <c r="A477" s="9">
        <f t="shared" si="57"/>
        <v>470</v>
      </c>
      <c r="I477" s="56"/>
      <c r="K477" s="23">
        <f t="shared" si="58"/>
      </c>
      <c r="L477" s="34">
        <f t="shared" si="59"/>
      </c>
      <c r="M477" s="9">
        <f t="shared" si="63"/>
        <v>469</v>
      </c>
      <c r="N477" s="56">
        <f t="shared" si="60"/>
      </c>
      <c r="O477" s="73">
        <f t="shared" si="61"/>
      </c>
      <c r="P477" s="73">
        <f t="shared" si="62"/>
      </c>
      <c r="Q477" s="73">
        <f t="shared" si="56"/>
      </c>
      <c r="R477" s="73">
        <f ca="1">IF(G477&lt;&gt;"",AVERAGE(OFFSET(Q477,-MIN(M477,$E$3),0):Q477),"")</f>
      </c>
      <c r="S477" s="56"/>
      <c r="T477" s="73">
        <f ca="1">IF(G477&lt;&gt;"",STDEVP(OFFSET(K477,-MIN(M477,$E$3),0):K477),"")</f>
      </c>
    </row>
    <row r="478" spans="1:20" ht="12.75">
      <c r="A478" s="9">
        <f t="shared" si="57"/>
        <v>471</v>
      </c>
      <c r="I478" s="56"/>
      <c r="K478" s="23">
        <f t="shared" si="58"/>
      </c>
      <c r="L478" s="34">
        <f t="shared" si="59"/>
      </c>
      <c r="M478" s="9">
        <f t="shared" si="63"/>
        <v>470</v>
      </c>
      <c r="N478" s="56">
        <f t="shared" si="60"/>
      </c>
      <c r="O478" s="73">
        <f t="shared" si="61"/>
      </c>
      <c r="P478" s="73">
        <f t="shared" si="62"/>
      </c>
      <c r="Q478" s="73">
        <f t="shared" si="56"/>
      </c>
      <c r="R478" s="73">
        <f ca="1">IF(G478&lt;&gt;"",AVERAGE(OFFSET(Q478,-MIN(M478,$E$3),0):Q478),"")</f>
      </c>
      <c r="S478" s="56"/>
      <c r="T478" s="73">
        <f ca="1">IF(G478&lt;&gt;"",STDEVP(OFFSET(K478,-MIN(M478,$E$3),0):K478),"")</f>
      </c>
    </row>
    <row r="479" spans="1:20" ht="12.75">
      <c r="A479" s="9">
        <f t="shared" si="57"/>
        <v>472</v>
      </c>
      <c r="I479" s="56"/>
      <c r="K479" s="23">
        <f t="shared" si="58"/>
      </c>
      <c r="L479" s="34">
        <f t="shared" si="59"/>
      </c>
      <c r="M479" s="9">
        <f t="shared" si="63"/>
        <v>471</v>
      </c>
      <c r="N479" s="56">
        <f t="shared" si="60"/>
      </c>
      <c r="O479" s="73">
        <f t="shared" si="61"/>
      </c>
      <c r="P479" s="73">
        <f t="shared" si="62"/>
      </c>
      <c r="Q479" s="73">
        <f t="shared" si="56"/>
      </c>
      <c r="R479" s="73">
        <f ca="1">IF(G479&lt;&gt;"",AVERAGE(OFFSET(Q479,-MIN(M479,$E$3),0):Q479),"")</f>
      </c>
      <c r="S479" s="56"/>
      <c r="T479" s="73">
        <f ca="1">IF(G479&lt;&gt;"",STDEVP(OFFSET(K479,-MIN(M479,$E$3),0):K479),"")</f>
      </c>
    </row>
    <row r="480" spans="1:20" ht="12.75">
      <c r="A480" s="9">
        <f t="shared" si="57"/>
        <v>473</v>
      </c>
      <c r="I480" s="56"/>
      <c r="K480" s="23">
        <f t="shared" si="58"/>
      </c>
      <c r="L480" s="34">
        <f t="shared" si="59"/>
      </c>
      <c r="M480" s="9">
        <f t="shared" si="63"/>
        <v>472</v>
      </c>
      <c r="N480" s="56">
        <f t="shared" si="60"/>
      </c>
      <c r="O480" s="73">
        <f t="shared" si="61"/>
      </c>
      <c r="P480" s="73">
        <f t="shared" si="62"/>
      </c>
      <c r="Q480" s="73">
        <f t="shared" si="56"/>
      </c>
      <c r="R480" s="73">
        <f ca="1">IF(G480&lt;&gt;"",AVERAGE(OFFSET(Q480,-MIN(M480,$E$3),0):Q480),"")</f>
      </c>
      <c r="S480" s="56"/>
      <c r="T480" s="73">
        <f ca="1">IF(G480&lt;&gt;"",STDEVP(OFFSET(K480,-MIN(M480,$E$3),0):K480),"")</f>
      </c>
    </row>
    <row r="481" spans="1:20" ht="12.75">
      <c r="A481" s="9">
        <f t="shared" si="57"/>
        <v>474</v>
      </c>
      <c r="I481" s="56"/>
      <c r="K481" s="23">
        <f t="shared" si="58"/>
      </c>
      <c r="L481" s="34">
        <f t="shared" si="59"/>
      </c>
      <c r="M481" s="9">
        <f t="shared" si="63"/>
        <v>473</v>
      </c>
      <c r="N481" s="56">
        <f t="shared" si="60"/>
      </c>
      <c r="O481" s="73">
        <f t="shared" si="61"/>
      </c>
      <c r="P481" s="73">
        <f t="shared" si="62"/>
      </c>
      <c r="Q481" s="73">
        <f t="shared" si="56"/>
      </c>
      <c r="R481" s="73">
        <f ca="1">IF(G481&lt;&gt;"",AVERAGE(OFFSET(Q481,-MIN(M481,$E$3),0):Q481),"")</f>
      </c>
      <c r="S481" s="56"/>
      <c r="T481" s="73">
        <f ca="1">IF(G481&lt;&gt;"",STDEVP(OFFSET(K481,-MIN(M481,$E$3),0):K481),"")</f>
      </c>
    </row>
    <row r="482" spans="1:20" ht="12.75">
      <c r="A482" s="9">
        <f t="shared" si="57"/>
        <v>475</v>
      </c>
      <c r="I482" s="56"/>
      <c r="K482" s="23">
        <f t="shared" si="58"/>
      </c>
      <c r="L482" s="34">
        <f t="shared" si="59"/>
      </c>
      <c r="M482" s="9">
        <f t="shared" si="63"/>
        <v>474</v>
      </c>
      <c r="N482" s="56">
        <f t="shared" si="60"/>
      </c>
      <c r="O482" s="73">
        <f t="shared" si="61"/>
      </c>
      <c r="P482" s="73">
        <f t="shared" si="62"/>
      </c>
      <c r="Q482" s="73">
        <f t="shared" si="56"/>
      </c>
      <c r="R482" s="73">
        <f ca="1">IF(G482&lt;&gt;"",AVERAGE(OFFSET(Q482,-MIN(M482,$E$3),0):Q482),"")</f>
      </c>
      <c r="S482" s="56"/>
      <c r="T482" s="73">
        <f ca="1">IF(G482&lt;&gt;"",STDEVP(OFFSET(K482,-MIN(M482,$E$3),0):K482),"")</f>
      </c>
    </row>
    <row r="483" spans="1:20" ht="12.75">
      <c r="A483" s="9">
        <f t="shared" si="57"/>
        <v>476</v>
      </c>
      <c r="I483" s="56"/>
      <c r="K483" s="23">
        <f t="shared" si="58"/>
      </c>
      <c r="L483" s="34">
        <f t="shared" si="59"/>
      </c>
      <c r="M483" s="9">
        <f t="shared" si="63"/>
        <v>475</v>
      </c>
      <c r="N483" s="56">
        <f t="shared" si="60"/>
      </c>
      <c r="O483" s="73">
        <f t="shared" si="61"/>
      </c>
      <c r="P483" s="73">
        <f t="shared" si="62"/>
      </c>
      <c r="Q483" s="73">
        <f t="shared" si="56"/>
      </c>
      <c r="R483" s="73">
        <f ca="1">IF(G483&lt;&gt;"",AVERAGE(OFFSET(Q483,-MIN(M483,$E$3),0):Q483),"")</f>
      </c>
      <c r="S483" s="56"/>
      <c r="T483" s="73">
        <f ca="1">IF(G483&lt;&gt;"",STDEVP(OFFSET(K483,-MIN(M483,$E$3),0):K483),"")</f>
      </c>
    </row>
    <row r="484" spans="1:20" ht="12.75">
      <c r="A484" s="9">
        <f t="shared" si="57"/>
        <v>477</v>
      </c>
      <c r="I484" s="56"/>
      <c r="K484" s="23">
        <f t="shared" si="58"/>
      </c>
      <c r="L484" s="34">
        <f t="shared" si="59"/>
      </c>
      <c r="M484" s="9">
        <f t="shared" si="63"/>
        <v>476</v>
      </c>
      <c r="N484" s="56">
        <f t="shared" si="60"/>
      </c>
      <c r="O484" s="73">
        <f t="shared" si="61"/>
      </c>
      <c r="P484" s="73">
        <f t="shared" si="62"/>
      </c>
      <c r="Q484" s="73">
        <f t="shared" si="56"/>
      </c>
      <c r="R484" s="73">
        <f ca="1">IF(G484&lt;&gt;"",AVERAGE(OFFSET(Q484,-MIN(M484,$E$3),0):Q484),"")</f>
      </c>
      <c r="S484" s="56"/>
      <c r="T484" s="73">
        <f ca="1">IF(G484&lt;&gt;"",STDEVP(OFFSET(K484,-MIN(M484,$E$3),0):K484),"")</f>
      </c>
    </row>
    <row r="485" spans="1:20" ht="12.75">
      <c r="A485" s="9">
        <f t="shared" si="57"/>
        <v>478</v>
      </c>
      <c r="I485" s="56"/>
      <c r="K485" s="23">
        <f t="shared" si="58"/>
      </c>
      <c r="L485" s="34">
        <f t="shared" si="59"/>
      </c>
      <c r="M485" s="9">
        <f t="shared" si="63"/>
        <v>477</v>
      </c>
      <c r="N485" s="56">
        <f t="shared" si="60"/>
      </c>
      <c r="O485" s="73">
        <f t="shared" si="61"/>
      </c>
      <c r="P485" s="73">
        <f t="shared" si="62"/>
      </c>
      <c r="Q485" s="73">
        <f t="shared" si="56"/>
      </c>
      <c r="R485" s="73">
        <f ca="1">IF(G485&lt;&gt;"",AVERAGE(OFFSET(Q485,-MIN(M485,$E$3),0):Q485),"")</f>
      </c>
      <c r="S485" s="56"/>
      <c r="T485" s="73">
        <f ca="1">IF(G485&lt;&gt;"",STDEVP(OFFSET(K485,-MIN(M485,$E$3),0):K485),"")</f>
      </c>
    </row>
    <row r="486" spans="1:20" ht="12.75">
      <c r="A486" s="9">
        <f t="shared" si="57"/>
        <v>479</v>
      </c>
      <c r="I486" s="56"/>
      <c r="K486" s="23">
        <f t="shared" si="58"/>
      </c>
      <c r="L486" s="34">
        <f t="shared" si="59"/>
      </c>
      <c r="M486" s="9">
        <f t="shared" si="63"/>
        <v>478</v>
      </c>
      <c r="N486" s="56">
        <f t="shared" si="60"/>
      </c>
      <c r="O486" s="73">
        <f t="shared" si="61"/>
      </c>
      <c r="P486" s="73">
        <f t="shared" si="62"/>
      </c>
      <c r="Q486" s="73">
        <f t="shared" si="56"/>
      </c>
      <c r="R486" s="73">
        <f ca="1">IF(G486&lt;&gt;"",AVERAGE(OFFSET(Q486,-MIN(M486,$E$3),0):Q486),"")</f>
      </c>
      <c r="S486" s="56"/>
      <c r="T486" s="73">
        <f ca="1">IF(G486&lt;&gt;"",STDEVP(OFFSET(K486,-MIN(M486,$E$3),0):K486),"")</f>
      </c>
    </row>
    <row r="487" spans="1:20" ht="12.75">
      <c r="A487" s="9">
        <f t="shared" si="57"/>
        <v>480</v>
      </c>
      <c r="I487" s="56"/>
      <c r="K487" s="23">
        <f t="shared" si="58"/>
      </c>
      <c r="L487" s="34">
        <f t="shared" si="59"/>
      </c>
      <c r="M487" s="9">
        <f t="shared" si="63"/>
        <v>479</v>
      </c>
      <c r="N487" s="56">
        <f t="shared" si="60"/>
      </c>
      <c r="O487" s="73">
        <f t="shared" si="61"/>
      </c>
      <c r="P487" s="73">
        <f t="shared" si="62"/>
      </c>
      <c r="Q487" s="73">
        <f t="shared" si="56"/>
      </c>
      <c r="R487" s="73">
        <f ca="1">IF(G487&lt;&gt;"",AVERAGE(OFFSET(Q487,-MIN(M487,$E$3),0):Q487),"")</f>
      </c>
      <c r="S487" s="56"/>
      <c r="T487" s="73">
        <f ca="1">IF(G487&lt;&gt;"",STDEVP(OFFSET(K487,-MIN(M487,$E$3),0):K487),"")</f>
      </c>
    </row>
    <row r="488" spans="1:20" ht="12.75">
      <c r="A488" s="9">
        <f t="shared" si="57"/>
        <v>481</v>
      </c>
      <c r="I488" s="56"/>
      <c r="K488" s="23">
        <f t="shared" si="58"/>
      </c>
      <c r="L488" s="34">
        <f t="shared" si="59"/>
      </c>
      <c r="M488" s="9">
        <f t="shared" si="63"/>
        <v>480</v>
      </c>
      <c r="N488" s="56">
        <f t="shared" si="60"/>
      </c>
      <c r="O488" s="73">
        <f t="shared" si="61"/>
      </c>
      <c r="P488" s="73">
        <f t="shared" si="62"/>
      </c>
      <c r="Q488" s="73">
        <f t="shared" si="56"/>
      </c>
      <c r="R488" s="73">
        <f ca="1">IF(G488&lt;&gt;"",AVERAGE(OFFSET(Q488,-MIN(M488,$E$3),0):Q488),"")</f>
      </c>
      <c r="S488" s="56"/>
      <c r="T488" s="73">
        <f ca="1">IF(G488&lt;&gt;"",STDEVP(OFFSET(K488,-MIN(M488,$E$3),0):K488),"")</f>
      </c>
    </row>
    <row r="489" spans="1:20" ht="12.75">
      <c r="A489" s="9">
        <f t="shared" si="57"/>
        <v>482</v>
      </c>
      <c r="I489" s="56"/>
      <c r="K489" s="23">
        <f t="shared" si="58"/>
      </c>
      <c r="L489" s="34">
        <f t="shared" si="59"/>
      </c>
      <c r="M489" s="9">
        <f t="shared" si="63"/>
        <v>481</v>
      </c>
      <c r="N489" s="56">
        <f t="shared" si="60"/>
      </c>
      <c r="O489" s="73">
        <f t="shared" si="61"/>
      </c>
      <c r="P489" s="73">
        <f t="shared" si="62"/>
      </c>
      <c r="Q489" s="73">
        <f t="shared" si="56"/>
      </c>
      <c r="R489" s="73">
        <f ca="1">IF(G489&lt;&gt;"",AVERAGE(OFFSET(Q489,-MIN(M489,$E$3),0):Q489),"")</f>
      </c>
      <c r="S489" s="56"/>
      <c r="T489" s="73">
        <f ca="1">IF(G489&lt;&gt;"",STDEVP(OFFSET(K489,-MIN(M489,$E$3),0):K489),"")</f>
      </c>
    </row>
    <row r="490" spans="1:20" ht="12.75">
      <c r="A490" s="9">
        <f t="shared" si="57"/>
        <v>483</v>
      </c>
      <c r="I490" s="56"/>
      <c r="K490" s="23">
        <f t="shared" si="58"/>
      </c>
      <c r="L490" s="34">
        <f t="shared" si="59"/>
      </c>
      <c r="M490" s="9">
        <f t="shared" si="63"/>
        <v>482</v>
      </c>
      <c r="N490" s="56">
        <f t="shared" si="60"/>
      </c>
      <c r="O490" s="73">
        <f t="shared" si="61"/>
      </c>
      <c r="P490" s="73">
        <f t="shared" si="62"/>
      </c>
      <c r="Q490" s="73">
        <f t="shared" si="56"/>
      </c>
      <c r="R490" s="73">
        <f ca="1">IF(G490&lt;&gt;"",AVERAGE(OFFSET(Q490,-MIN(M490,$E$3),0):Q490),"")</f>
      </c>
      <c r="S490" s="56"/>
      <c r="T490" s="73">
        <f ca="1">IF(G490&lt;&gt;"",STDEVP(OFFSET(K490,-MIN(M490,$E$3),0):K490),"")</f>
      </c>
    </row>
    <row r="491" spans="1:20" ht="12.75">
      <c r="A491" s="9">
        <f t="shared" si="57"/>
        <v>484</v>
      </c>
      <c r="I491" s="56"/>
      <c r="K491" s="23">
        <f t="shared" si="58"/>
      </c>
      <c r="L491" s="34">
        <f t="shared" si="59"/>
      </c>
      <c r="M491" s="9">
        <f t="shared" si="63"/>
        <v>483</v>
      </c>
      <c r="N491" s="56">
        <f t="shared" si="60"/>
      </c>
      <c r="O491" s="73">
        <f t="shared" si="61"/>
      </c>
      <c r="P491" s="73">
        <f t="shared" si="62"/>
      </c>
      <c r="Q491" s="73">
        <f t="shared" si="56"/>
      </c>
      <c r="R491" s="73">
        <f ca="1">IF(G491&lt;&gt;"",AVERAGE(OFFSET(Q491,-MIN(M491,$E$3),0):Q491),"")</f>
      </c>
      <c r="S491" s="56"/>
      <c r="T491" s="73">
        <f ca="1">IF(G491&lt;&gt;"",STDEVP(OFFSET(K491,-MIN(M491,$E$3),0):K491),"")</f>
      </c>
    </row>
    <row r="492" spans="1:20" ht="12.75">
      <c r="A492" s="9">
        <f t="shared" si="57"/>
        <v>485</v>
      </c>
      <c r="I492" s="56"/>
      <c r="K492" s="23">
        <f t="shared" si="58"/>
      </c>
      <c r="L492" s="34">
        <f t="shared" si="59"/>
      </c>
      <c r="M492" s="9">
        <f t="shared" si="63"/>
        <v>484</v>
      </c>
      <c r="N492" s="56">
        <f t="shared" si="60"/>
      </c>
      <c r="O492" s="73">
        <f t="shared" si="61"/>
      </c>
      <c r="P492" s="73">
        <f t="shared" si="62"/>
      </c>
      <c r="Q492" s="73">
        <f t="shared" si="56"/>
      </c>
      <c r="R492" s="73">
        <f ca="1">IF(G492&lt;&gt;"",AVERAGE(OFFSET(Q492,-MIN(M492,$E$3),0):Q492),"")</f>
      </c>
      <c r="S492" s="56"/>
      <c r="T492" s="73">
        <f ca="1">IF(G492&lt;&gt;"",STDEVP(OFFSET(K492,-MIN(M492,$E$3),0):K492),"")</f>
      </c>
    </row>
    <row r="493" spans="1:20" ht="12.75">
      <c r="A493" s="9">
        <f t="shared" si="57"/>
        <v>486</v>
      </c>
      <c r="I493" s="56"/>
      <c r="K493" s="23">
        <f t="shared" si="58"/>
      </c>
      <c r="L493" s="34">
        <f t="shared" si="59"/>
      </c>
      <c r="M493" s="9">
        <f t="shared" si="63"/>
        <v>485</v>
      </c>
      <c r="N493" s="56">
        <f t="shared" si="60"/>
      </c>
      <c r="O493" s="73">
        <f t="shared" si="61"/>
      </c>
      <c r="P493" s="73">
        <f t="shared" si="62"/>
      </c>
      <c r="Q493" s="73">
        <f t="shared" si="56"/>
      </c>
      <c r="R493" s="73">
        <f ca="1">IF(G493&lt;&gt;"",AVERAGE(OFFSET(Q493,-MIN(M493,$E$3),0):Q493),"")</f>
      </c>
      <c r="S493" s="56"/>
      <c r="T493" s="73">
        <f ca="1">IF(G493&lt;&gt;"",STDEVP(OFFSET(K493,-MIN(M493,$E$3),0):K493),"")</f>
      </c>
    </row>
    <row r="494" spans="1:20" ht="12.75">
      <c r="A494" s="9">
        <f t="shared" si="57"/>
        <v>487</v>
      </c>
      <c r="I494" s="56"/>
      <c r="K494" s="23">
        <f t="shared" si="58"/>
      </c>
      <c r="L494" s="34">
        <f t="shared" si="59"/>
      </c>
      <c r="M494" s="9">
        <f t="shared" si="63"/>
        <v>486</v>
      </c>
      <c r="N494" s="56">
        <f t="shared" si="60"/>
      </c>
      <c r="O494" s="73">
        <f t="shared" si="61"/>
      </c>
      <c r="P494" s="73">
        <f t="shared" si="62"/>
      </c>
      <c r="Q494" s="73">
        <f t="shared" si="56"/>
      </c>
      <c r="R494" s="73">
        <f ca="1">IF(G494&lt;&gt;"",AVERAGE(OFFSET(Q494,-MIN(M494,$E$3),0):Q494),"")</f>
      </c>
      <c r="S494" s="56"/>
      <c r="T494" s="73">
        <f ca="1">IF(G494&lt;&gt;"",STDEVP(OFFSET(K494,-MIN(M494,$E$3),0):K494),"")</f>
      </c>
    </row>
    <row r="495" spans="1:20" ht="12.75">
      <c r="A495" s="9">
        <f t="shared" si="57"/>
        <v>488</v>
      </c>
      <c r="I495" s="56"/>
      <c r="K495" s="23">
        <f t="shared" si="58"/>
      </c>
      <c r="L495" s="34">
        <f t="shared" si="59"/>
      </c>
      <c r="M495" s="9">
        <f t="shared" si="63"/>
        <v>487</v>
      </c>
      <c r="N495" s="56">
        <f t="shared" si="60"/>
      </c>
      <c r="O495" s="73">
        <f t="shared" si="61"/>
      </c>
      <c r="P495" s="73">
        <f t="shared" si="62"/>
      </c>
      <c r="Q495" s="73">
        <f t="shared" si="56"/>
      </c>
      <c r="R495" s="73">
        <f ca="1">IF(G495&lt;&gt;"",AVERAGE(OFFSET(Q495,-MIN(M495,$E$3),0):Q495),"")</f>
      </c>
      <c r="S495" s="56"/>
      <c r="T495" s="73">
        <f ca="1">IF(G495&lt;&gt;"",STDEVP(OFFSET(K495,-MIN(M495,$E$3),0):K495),"")</f>
      </c>
    </row>
    <row r="496" spans="1:20" ht="12.75">
      <c r="A496" s="9">
        <f t="shared" si="57"/>
        <v>489</v>
      </c>
      <c r="I496" s="56"/>
      <c r="K496" s="23">
        <f t="shared" si="58"/>
      </c>
      <c r="L496" s="34">
        <f t="shared" si="59"/>
      </c>
      <c r="M496" s="9">
        <f t="shared" si="63"/>
        <v>488</v>
      </c>
      <c r="N496" s="56">
        <f t="shared" si="60"/>
      </c>
      <c r="O496" s="73">
        <f t="shared" si="61"/>
      </c>
      <c r="P496" s="73">
        <f t="shared" si="62"/>
      </c>
      <c r="Q496" s="73">
        <f t="shared" si="56"/>
      </c>
      <c r="R496" s="73">
        <f ca="1">IF(G496&lt;&gt;"",AVERAGE(OFFSET(Q496,-MIN(M496,$E$3),0):Q496),"")</f>
      </c>
      <c r="S496" s="56"/>
      <c r="T496" s="73">
        <f ca="1">IF(G496&lt;&gt;"",STDEVP(OFFSET(K496,-MIN(M496,$E$3),0):K496),"")</f>
      </c>
    </row>
    <row r="497" spans="1:20" ht="12.75">
      <c r="A497" s="9">
        <f t="shared" si="57"/>
        <v>490</v>
      </c>
      <c r="I497" s="56"/>
      <c r="K497" s="23">
        <f t="shared" si="58"/>
      </c>
      <c r="L497" s="34">
        <f t="shared" si="59"/>
      </c>
      <c r="M497" s="9">
        <f t="shared" si="63"/>
        <v>489</v>
      </c>
      <c r="N497" s="56">
        <f t="shared" si="60"/>
      </c>
      <c r="O497" s="73">
        <f t="shared" si="61"/>
      </c>
      <c r="P497" s="73">
        <f t="shared" si="62"/>
      </c>
      <c r="Q497" s="73">
        <f t="shared" si="56"/>
      </c>
      <c r="R497" s="73">
        <f ca="1">IF(G497&lt;&gt;"",AVERAGE(OFFSET(Q497,-MIN(M497,$E$3),0):Q497),"")</f>
      </c>
      <c r="S497" s="56"/>
      <c r="T497" s="73">
        <f ca="1">IF(G497&lt;&gt;"",STDEVP(OFFSET(K497,-MIN(M497,$E$3),0):K497),"")</f>
      </c>
    </row>
    <row r="498" spans="1:20" ht="12.75">
      <c r="A498" s="9">
        <f t="shared" si="57"/>
        <v>491</v>
      </c>
      <c r="I498" s="56"/>
      <c r="K498" s="23">
        <f t="shared" si="58"/>
      </c>
      <c r="L498" s="34">
        <f t="shared" si="59"/>
      </c>
      <c r="M498" s="9">
        <f t="shared" si="63"/>
        <v>490</v>
      </c>
      <c r="N498" s="56">
        <f t="shared" si="60"/>
      </c>
      <c r="O498" s="73">
        <f t="shared" si="61"/>
      </c>
      <c r="P498" s="73">
        <f t="shared" si="62"/>
      </c>
      <c r="Q498" s="73">
        <f t="shared" si="56"/>
      </c>
      <c r="R498" s="73">
        <f ca="1">IF(G498&lt;&gt;"",AVERAGE(OFFSET(Q498,-MIN(M498,$E$3),0):Q498),"")</f>
      </c>
      <c r="S498" s="56"/>
      <c r="T498" s="73">
        <f ca="1">IF(G498&lt;&gt;"",STDEVP(OFFSET(K498,-MIN(M498,$E$3),0):K498),"")</f>
      </c>
    </row>
    <row r="499" spans="1:20" ht="12.75">
      <c r="A499" s="9">
        <f t="shared" si="57"/>
        <v>492</v>
      </c>
      <c r="I499" s="56"/>
      <c r="K499" s="23">
        <f t="shared" si="58"/>
      </c>
      <c r="L499" s="34">
        <f t="shared" si="59"/>
      </c>
      <c r="M499" s="9">
        <f t="shared" si="63"/>
        <v>491</v>
      </c>
      <c r="N499" s="56">
        <f t="shared" si="60"/>
      </c>
      <c r="O499" s="73">
        <f t="shared" si="61"/>
      </c>
      <c r="P499" s="73">
        <f t="shared" si="62"/>
      </c>
      <c r="Q499" s="73">
        <f t="shared" si="56"/>
      </c>
      <c r="R499" s="73">
        <f ca="1">IF(G499&lt;&gt;"",AVERAGE(OFFSET(Q499,-MIN(M499,$E$3),0):Q499),"")</f>
      </c>
      <c r="S499" s="56"/>
      <c r="T499" s="73">
        <f ca="1">IF(G499&lt;&gt;"",STDEVP(OFFSET(K499,-MIN(M499,$E$3),0):K499),"")</f>
      </c>
    </row>
    <row r="500" spans="1:20" ht="12.75">
      <c r="A500" s="9">
        <f>1+A499</f>
        <v>493</v>
      </c>
      <c r="I500" s="56"/>
      <c r="K500" s="23">
        <f>IF(G500&lt;&gt;"",I500/I499-1,"")</f>
      </c>
      <c r="L500" s="34">
        <f>IF(G500&lt;&gt;"",H500/1000,"")</f>
      </c>
      <c r="M500" s="9">
        <f>1+M499</f>
        <v>492</v>
      </c>
      <c r="N500" s="56">
        <f t="shared" si="60"/>
      </c>
      <c r="O500" s="73">
        <f t="shared" si="61"/>
      </c>
      <c r="P500" s="73">
        <f t="shared" si="62"/>
      </c>
      <c r="Q500" s="73">
        <f t="shared" si="56"/>
      </c>
      <c r="R500" s="73">
        <f ca="1">IF(G500&lt;&gt;"",AVERAGE(OFFSET(Q500,-MIN(M500,$E$3),0):Q500),"")</f>
      </c>
      <c r="S500" s="56"/>
      <c r="T500" s="73">
        <f ca="1">IF(G500&lt;&gt;"",STDEVP(OFFSET(K500,-MIN(M500,$E$3),0):K500),"")</f>
      </c>
    </row>
    <row r="501" spans="1:20" ht="12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Q501" s="56"/>
      <c r="R501" s="56"/>
      <c r="S501" s="56"/>
      <c r="T501" s="56"/>
    </row>
    <row r="502" spans="1:20" ht="12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Q502" s="56"/>
      <c r="R502" s="56"/>
      <c r="S502" s="56"/>
      <c r="T502" s="56"/>
    </row>
    <row r="503" spans="1:20" ht="12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Q503" s="56"/>
      <c r="R503" s="56"/>
      <c r="S503" s="56"/>
      <c r="T503" s="56"/>
    </row>
    <row r="504" spans="1:20" ht="12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Q504" s="56"/>
      <c r="R504" s="56"/>
      <c r="S504" s="56"/>
      <c r="T504" s="56"/>
    </row>
    <row r="505" spans="1:20" ht="12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Q505" s="56"/>
      <c r="R505" s="56"/>
      <c r="S505" s="56"/>
      <c r="T505" s="56"/>
    </row>
    <row r="506" spans="1:20" ht="12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Q506" s="56"/>
      <c r="R506" s="56"/>
      <c r="S506" s="56"/>
      <c r="T506" s="56"/>
    </row>
    <row r="507" spans="1:20" ht="12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Q507" s="56"/>
      <c r="R507" s="56"/>
      <c r="S507" s="56"/>
      <c r="T507" s="56"/>
    </row>
    <row r="508" spans="1:20" ht="12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Q508" s="56"/>
      <c r="R508" s="56"/>
      <c r="S508" s="56"/>
      <c r="T508" s="56"/>
    </row>
    <row r="509" spans="1:20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Q509" s="56"/>
      <c r="R509" s="56"/>
      <c r="S509" s="56"/>
      <c r="T509" s="56"/>
    </row>
    <row r="510" spans="1:20" ht="12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Q510" s="56"/>
      <c r="R510" s="56"/>
      <c r="S510" s="56"/>
      <c r="T510" s="56"/>
    </row>
    <row r="511" spans="1:20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Q511" s="56"/>
      <c r="R511" s="56"/>
      <c r="S511" s="56"/>
      <c r="T511" s="56"/>
    </row>
    <row r="512" spans="1:20" ht="12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Q512" s="56"/>
      <c r="R512" s="56"/>
      <c r="S512" s="56"/>
      <c r="T512" s="56"/>
    </row>
    <row r="513" spans="1:20" ht="12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Q513" s="56"/>
      <c r="R513" s="56"/>
      <c r="S513" s="56"/>
      <c r="T513" s="56"/>
    </row>
    <row r="514" spans="1:20" ht="12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Q514" s="56"/>
      <c r="R514" s="56"/>
      <c r="S514" s="56"/>
      <c r="T514" s="56"/>
    </row>
    <row r="515" spans="1:20" ht="12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Q515" s="56"/>
      <c r="R515" s="56"/>
      <c r="S515" s="56"/>
      <c r="T515" s="56"/>
    </row>
    <row r="516" spans="1:20" ht="12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Q516" s="56"/>
      <c r="R516" s="56"/>
      <c r="S516" s="56"/>
      <c r="T516" s="56"/>
    </row>
    <row r="517" spans="1:20" ht="12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Q517" s="56"/>
      <c r="R517" s="56"/>
      <c r="S517" s="56"/>
      <c r="T517" s="56"/>
    </row>
    <row r="518" spans="1:20" ht="12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Q518" s="56"/>
      <c r="R518" s="56"/>
      <c r="S518" s="56"/>
      <c r="T518" s="56"/>
    </row>
    <row r="519" spans="1:20" ht="12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Q519" s="56"/>
      <c r="R519" s="56"/>
      <c r="S519" s="56"/>
      <c r="T519" s="56"/>
    </row>
    <row r="520" spans="1:20" ht="12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Q520" s="56"/>
      <c r="R520" s="56"/>
      <c r="S520" s="56"/>
      <c r="T520" s="56"/>
    </row>
    <row r="521" spans="1:20" ht="12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Q521" s="56"/>
      <c r="R521" s="56"/>
      <c r="S521" s="56"/>
      <c r="T521" s="56"/>
    </row>
    <row r="522" spans="1:20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Q522" s="56"/>
      <c r="R522" s="56"/>
      <c r="S522" s="56"/>
      <c r="T522" s="56"/>
    </row>
    <row r="523" spans="1:20" ht="12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Q523" s="56"/>
      <c r="R523" s="56"/>
      <c r="S523" s="56"/>
      <c r="T523" s="56"/>
    </row>
    <row r="524" spans="1:20" ht="12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Q524" s="56"/>
      <c r="R524" s="56"/>
      <c r="S524" s="56"/>
      <c r="T524" s="56"/>
    </row>
    <row r="525" spans="1:20" ht="12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Q525" s="56"/>
      <c r="R525" s="56"/>
      <c r="S525" s="56"/>
      <c r="T525" s="56"/>
    </row>
    <row r="526" spans="1:20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Q526" s="56"/>
      <c r="R526" s="56"/>
      <c r="S526" s="56"/>
      <c r="T526" s="56"/>
    </row>
    <row r="527" spans="1:20" ht="12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Q527" s="56"/>
      <c r="R527" s="56"/>
      <c r="S527" s="56"/>
      <c r="T527" s="56"/>
    </row>
    <row r="528" spans="1:20" ht="12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Q528" s="56"/>
      <c r="R528" s="56"/>
      <c r="S528" s="56"/>
      <c r="T528" s="56"/>
    </row>
    <row r="529" spans="1:20" ht="12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Q529" s="56"/>
      <c r="R529" s="56"/>
      <c r="S529" s="56"/>
      <c r="T529" s="56"/>
    </row>
    <row r="530" spans="1:20" ht="12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Q530" s="56"/>
      <c r="R530" s="56"/>
      <c r="S530" s="56"/>
      <c r="T530" s="56"/>
    </row>
    <row r="531" spans="1:20" ht="12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Q531" s="56"/>
      <c r="R531" s="56"/>
      <c r="S531" s="56"/>
      <c r="T531" s="56"/>
    </row>
    <row r="532" spans="1:20" ht="12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Q532" s="56"/>
      <c r="R532" s="56"/>
      <c r="S532" s="56"/>
      <c r="T532" s="56"/>
    </row>
    <row r="533" spans="1:20" ht="12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Q533" s="56"/>
      <c r="R533" s="56"/>
      <c r="S533" s="56"/>
      <c r="T533" s="56"/>
    </row>
    <row r="534" spans="1:20" ht="12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Q534" s="56"/>
      <c r="R534" s="56"/>
      <c r="S534" s="56"/>
      <c r="T534" s="56"/>
    </row>
    <row r="535" spans="1:20" ht="12.7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Q535" s="56"/>
      <c r="R535" s="56"/>
      <c r="S535" s="56"/>
      <c r="T535" s="56"/>
    </row>
    <row r="536" spans="1:20" ht="12.7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Q536" s="56"/>
      <c r="R536" s="56"/>
      <c r="S536" s="56"/>
      <c r="T536" s="56"/>
    </row>
    <row r="537" spans="1:20" ht="12.7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Q537" s="56"/>
      <c r="R537" s="56"/>
      <c r="S537" s="56"/>
      <c r="T537" s="56"/>
    </row>
    <row r="538" spans="1:20" ht="12.7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Q538" s="56"/>
      <c r="R538" s="56"/>
      <c r="S538" s="56"/>
      <c r="T538" s="56"/>
    </row>
    <row r="539" spans="1:20" ht="12.7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Q539" s="56"/>
      <c r="R539" s="56"/>
      <c r="S539" s="56"/>
      <c r="T539" s="56"/>
    </row>
    <row r="540" spans="1:20" ht="12.7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Q540" s="56"/>
      <c r="R540" s="56"/>
      <c r="S540" s="56"/>
      <c r="T540" s="56"/>
    </row>
    <row r="541" spans="1:20" ht="12.7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Q541" s="56"/>
      <c r="R541" s="56"/>
      <c r="S541" s="56"/>
      <c r="T541" s="56"/>
    </row>
    <row r="542" spans="1:20" ht="12.7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Q542" s="56"/>
      <c r="R542" s="56"/>
      <c r="S542" s="56"/>
      <c r="T542" s="56"/>
    </row>
    <row r="543" spans="1:20" ht="12.7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Q543" s="56"/>
      <c r="R543" s="56"/>
      <c r="S543" s="56"/>
      <c r="T543" s="56"/>
    </row>
    <row r="544" spans="3:12" ht="12.75">
      <c r="C544"/>
      <c r="D544"/>
      <c r="E544"/>
      <c r="F544"/>
      <c r="G544"/>
      <c r="H544"/>
      <c r="I544"/>
      <c r="K544"/>
      <c r="L544"/>
    </row>
    <row r="545" spans="3:12" ht="12.75">
      <c r="C545"/>
      <c r="D545"/>
      <c r="E545"/>
      <c r="F545"/>
      <c r="G545"/>
      <c r="H545"/>
      <c r="I545"/>
      <c r="K545"/>
      <c r="L545"/>
    </row>
    <row r="546" spans="3:12" ht="12.75">
      <c r="C546"/>
      <c r="D546"/>
      <c r="E546"/>
      <c r="F546"/>
      <c r="G546"/>
      <c r="H546"/>
      <c r="I546"/>
      <c r="K546"/>
      <c r="L546"/>
    </row>
    <row r="547" spans="3:12" ht="12.75">
      <c r="C547"/>
      <c r="D547"/>
      <c r="E547"/>
      <c r="F547"/>
      <c r="G547"/>
      <c r="H547"/>
      <c r="I547"/>
      <c r="K547"/>
      <c r="L547"/>
    </row>
    <row r="548" spans="3:12" ht="12.75">
      <c r="C548"/>
      <c r="D548"/>
      <c r="E548"/>
      <c r="F548"/>
      <c r="G548"/>
      <c r="H548"/>
      <c r="I548"/>
      <c r="K548"/>
      <c r="L548"/>
    </row>
    <row r="549" spans="3:12" ht="12.75">
      <c r="C549"/>
      <c r="D549"/>
      <c r="E549"/>
      <c r="F549"/>
      <c r="G549"/>
      <c r="H549"/>
      <c r="I549"/>
      <c r="K549"/>
      <c r="L549"/>
    </row>
    <row r="550" spans="3:12" ht="12.75">
      <c r="C550"/>
      <c r="D550"/>
      <c r="E550"/>
      <c r="F550"/>
      <c r="G550"/>
      <c r="H550"/>
      <c r="I550"/>
      <c r="K550"/>
      <c r="L550"/>
    </row>
    <row r="551" spans="3:12" ht="12.75">
      <c r="C551"/>
      <c r="D551"/>
      <c r="E551"/>
      <c r="F551"/>
      <c r="G551"/>
      <c r="H551"/>
      <c r="I551"/>
      <c r="K551"/>
      <c r="L551"/>
    </row>
    <row r="552" spans="3:12" ht="12.75">
      <c r="C552"/>
      <c r="D552"/>
      <c r="E552"/>
      <c r="F552"/>
      <c r="G552"/>
      <c r="H552"/>
      <c r="I552"/>
      <c r="K552"/>
      <c r="L552"/>
    </row>
    <row r="553" spans="3:12" ht="12.75">
      <c r="C553"/>
      <c r="D553"/>
      <c r="E553"/>
      <c r="F553"/>
      <c r="G553"/>
      <c r="H553"/>
      <c r="I553"/>
      <c r="K553"/>
      <c r="L553"/>
    </row>
    <row r="554" spans="3:12" ht="12.75">
      <c r="C554"/>
      <c r="D554"/>
      <c r="E554"/>
      <c r="F554"/>
      <c r="G554"/>
      <c r="H554"/>
      <c r="I554"/>
      <c r="K554"/>
      <c r="L554"/>
    </row>
    <row r="555" spans="3:12" ht="12.75">
      <c r="C555"/>
      <c r="D555"/>
      <c r="E555"/>
      <c r="F555"/>
      <c r="G555"/>
      <c r="H555"/>
      <c r="I555"/>
      <c r="K555"/>
      <c r="L555"/>
    </row>
    <row r="556" spans="3:12" ht="12.75">
      <c r="C556"/>
      <c r="D556"/>
      <c r="E556"/>
      <c r="F556"/>
      <c r="G556"/>
      <c r="H556"/>
      <c r="I556"/>
      <c r="K556"/>
      <c r="L556"/>
    </row>
    <row r="557" spans="3:12" ht="12.75">
      <c r="C557"/>
      <c r="D557"/>
      <c r="E557"/>
      <c r="F557"/>
      <c r="G557"/>
      <c r="H557"/>
      <c r="I557"/>
      <c r="K557"/>
      <c r="L557"/>
    </row>
    <row r="558" spans="3:12" ht="12.75">
      <c r="C558"/>
      <c r="D558"/>
      <c r="E558"/>
      <c r="F558"/>
      <c r="G558"/>
      <c r="H558"/>
      <c r="I558"/>
      <c r="K558"/>
      <c r="L558"/>
    </row>
    <row r="559" spans="3:12" ht="12.75">
      <c r="C559"/>
      <c r="D559"/>
      <c r="E559"/>
      <c r="F559"/>
      <c r="G559"/>
      <c r="H559"/>
      <c r="I559"/>
      <c r="K559"/>
      <c r="L559"/>
    </row>
    <row r="560" spans="3:12" ht="12.75">
      <c r="C560"/>
      <c r="D560"/>
      <c r="E560"/>
      <c r="F560"/>
      <c r="G560"/>
      <c r="H560"/>
      <c r="I560"/>
      <c r="K560"/>
      <c r="L560"/>
    </row>
    <row r="561" spans="3:12" ht="12.75">
      <c r="C561"/>
      <c r="D561"/>
      <c r="E561"/>
      <c r="F561"/>
      <c r="G561"/>
      <c r="H561"/>
      <c r="I561"/>
      <c r="K561"/>
      <c r="L561"/>
    </row>
    <row r="562" spans="3:12" ht="12.75">
      <c r="C562"/>
      <c r="D562"/>
      <c r="E562"/>
      <c r="F562"/>
      <c r="G562"/>
      <c r="H562"/>
      <c r="I562"/>
      <c r="K562"/>
      <c r="L562"/>
    </row>
    <row r="563" spans="3:12" ht="12.75">
      <c r="C563"/>
      <c r="D563"/>
      <c r="E563"/>
      <c r="F563"/>
      <c r="G563"/>
      <c r="H563"/>
      <c r="I563"/>
      <c r="K563"/>
      <c r="L563"/>
    </row>
    <row r="564" spans="3:12" ht="12.75">
      <c r="C564"/>
      <c r="D564"/>
      <c r="E564"/>
      <c r="F564"/>
      <c r="G564"/>
      <c r="H564"/>
      <c r="I564"/>
      <c r="K564"/>
      <c r="L564"/>
    </row>
    <row r="565" spans="3:12" ht="12.75">
      <c r="C565"/>
      <c r="D565"/>
      <c r="E565"/>
      <c r="F565"/>
      <c r="G565"/>
      <c r="H565"/>
      <c r="I565"/>
      <c r="K565"/>
      <c r="L565"/>
    </row>
    <row r="566" spans="3:12" ht="12.75">
      <c r="C566"/>
      <c r="D566"/>
      <c r="E566"/>
      <c r="F566"/>
      <c r="G566"/>
      <c r="H566"/>
      <c r="I566"/>
      <c r="K566"/>
      <c r="L566"/>
    </row>
    <row r="567" spans="3:12" ht="12.75">
      <c r="C567"/>
      <c r="D567"/>
      <c r="E567"/>
      <c r="F567"/>
      <c r="G567"/>
      <c r="H567"/>
      <c r="I567"/>
      <c r="K567"/>
      <c r="L567"/>
    </row>
    <row r="568" spans="3:12" ht="12.75">
      <c r="C568"/>
      <c r="D568"/>
      <c r="E568"/>
      <c r="F568"/>
      <c r="G568"/>
      <c r="H568"/>
      <c r="I568"/>
      <c r="K568"/>
      <c r="L568"/>
    </row>
    <row r="569" spans="3:12" ht="12.75">
      <c r="C569"/>
      <c r="D569"/>
      <c r="E569"/>
      <c r="F569"/>
      <c r="G569"/>
      <c r="H569"/>
      <c r="I569"/>
      <c r="K569"/>
      <c r="L569"/>
    </row>
    <row r="570" spans="3:12" ht="12.75">
      <c r="C570"/>
      <c r="D570"/>
      <c r="E570"/>
      <c r="F570"/>
      <c r="G570"/>
      <c r="H570"/>
      <c r="I570"/>
      <c r="K570"/>
      <c r="L570"/>
    </row>
    <row r="571" spans="3:12" ht="12.75">
      <c r="C571"/>
      <c r="D571"/>
      <c r="E571"/>
      <c r="F571"/>
      <c r="G571"/>
      <c r="H571"/>
      <c r="I571"/>
      <c r="K571"/>
      <c r="L571"/>
    </row>
    <row r="572" spans="3:12" ht="12.75">
      <c r="C572"/>
      <c r="D572"/>
      <c r="E572"/>
      <c r="F572"/>
      <c r="G572"/>
      <c r="H572"/>
      <c r="I572"/>
      <c r="K572"/>
      <c r="L572"/>
    </row>
    <row r="573" spans="3:12" ht="12.75">
      <c r="C573"/>
      <c r="D573"/>
      <c r="E573"/>
      <c r="F573"/>
      <c r="G573"/>
      <c r="H573"/>
      <c r="I573"/>
      <c r="K573"/>
      <c r="L573"/>
    </row>
    <row r="574" spans="3:12" ht="12.75">
      <c r="C574"/>
      <c r="D574"/>
      <c r="E574"/>
      <c r="F574"/>
      <c r="G574"/>
      <c r="H574"/>
      <c r="I574"/>
      <c r="K574"/>
      <c r="L574"/>
    </row>
    <row r="575" spans="3:12" ht="12.75">
      <c r="C575"/>
      <c r="D575"/>
      <c r="E575"/>
      <c r="F575"/>
      <c r="G575"/>
      <c r="H575"/>
      <c r="I575"/>
      <c r="K575"/>
      <c r="L575"/>
    </row>
    <row r="576" spans="3:12" ht="12.75">
      <c r="C576"/>
      <c r="D576"/>
      <c r="E576"/>
      <c r="F576"/>
      <c r="G576"/>
      <c r="H576"/>
      <c r="I576"/>
      <c r="K576"/>
      <c r="L576"/>
    </row>
    <row r="577" spans="3:12" ht="12.75">
      <c r="C577"/>
      <c r="D577"/>
      <c r="E577"/>
      <c r="F577"/>
      <c r="G577"/>
      <c r="H577"/>
      <c r="I577"/>
      <c r="K577"/>
      <c r="L577"/>
    </row>
    <row r="578" spans="3:12" ht="12.75">
      <c r="C578"/>
      <c r="D578"/>
      <c r="E578"/>
      <c r="F578"/>
      <c r="G578"/>
      <c r="H578"/>
      <c r="I578"/>
      <c r="K578"/>
      <c r="L578"/>
    </row>
    <row r="579" spans="3:12" ht="12.75">
      <c r="C579"/>
      <c r="D579"/>
      <c r="E579"/>
      <c r="F579"/>
      <c r="G579"/>
      <c r="H579"/>
      <c r="I579"/>
      <c r="K579"/>
      <c r="L579"/>
    </row>
    <row r="580" spans="3:12" ht="12.75">
      <c r="C580"/>
      <c r="D580"/>
      <c r="E580"/>
      <c r="F580"/>
      <c r="G580"/>
      <c r="H580"/>
      <c r="I580"/>
      <c r="K580"/>
      <c r="L580"/>
    </row>
    <row r="581" spans="3:12" ht="12.75">
      <c r="C581"/>
      <c r="D581"/>
      <c r="E581"/>
      <c r="F581"/>
      <c r="G581"/>
      <c r="H581"/>
      <c r="I581"/>
      <c r="K581"/>
      <c r="L581"/>
    </row>
    <row r="582" spans="3:12" ht="12.75">
      <c r="C582"/>
      <c r="D582"/>
      <c r="E582"/>
      <c r="F582"/>
      <c r="G582"/>
      <c r="H582"/>
      <c r="I582"/>
      <c r="K582"/>
      <c r="L582"/>
    </row>
    <row r="583" spans="3:12" ht="12.75">
      <c r="C583"/>
      <c r="D583"/>
      <c r="E583"/>
      <c r="F583"/>
      <c r="G583"/>
      <c r="H583"/>
      <c r="I583"/>
      <c r="K583"/>
      <c r="L583"/>
    </row>
    <row r="584" spans="3:12" ht="12.75">
      <c r="C584"/>
      <c r="D584"/>
      <c r="E584"/>
      <c r="F584"/>
      <c r="G584"/>
      <c r="H584"/>
      <c r="I584"/>
      <c r="K584"/>
      <c r="L584"/>
    </row>
    <row r="585" spans="3:12" ht="12.75">
      <c r="C585"/>
      <c r="D585"/>
      <c r="E585"/>
      <c r="F585"/>
      <c r="G585"/>
      <c r="H585"/>
      <c r="I585"/>
      <c r="K585"/>
      <c r="L585"/>
    </row>
    <row r="586" spans="3:12" ht="12.75">
      <c r="C586"/>
      <c r="D586"/>
      <c r="E586"/>
      <c r="F586"/>
      <c r="G586"/>
      <c r="H586"/>
      <c r="I586"/>
      <c r="K586"/>
      <c r="L586"/>
    </row>
    <row r="587" spans="3:12" ht="12.75">
      <c r="C587"/>
      <c r="D587"/>
      <c r="E587"/>
      <c r="F587"/>
      <c r="G587"/>
      <c r="H587"/>
      <c r="I587"/>
      <c r="K587"/>
      <c r="L587"/>
    </row>
    <row r="588" spans="3:12" ht="12.75">
      <c r="C588"/>
      <c r="D588"/>
      <c r="E588"/>
      <c r="F588"/>
      <c r="G588"/>
      <c r="H588"/>
      <c r="I588"/>
      <c r="K588"/>
      <c r="L588"/>
    </row>
    <row r="589" spans="3:12" ht="12.75">
      <c r="C589"/>
      <c r="D589"/>
      <c r="E589"/>
      <c r="F589"/>
      <c r="G589"/>
      <c r="H589"/>
      <c r="I589"/>
      <c r="K589"/>
      <c r="L589"/>
    </row>
    <row r="590" spans="3:12" ht="12.75">
      <c r="C590"/>
      <c r="D590"/>
      <c r="E590"/>
      <c r="F590"/>
      <c r="G590"/>
      <c r="H590"/>
      <c r="I590"/>
      <c r="K590"/>
      <c r="L590"/>
    </row>
    <row r="591" spans="3:12" ht="12.75">
      <c r="C591"/>
      <c r="D591"/>
      <c r="E591"/>
      <c r="F591"/>
      <c r="G591"/>
      <c r="H591"/>
      <c r="I591"/>
      <c r="K591"/>
      <c r="L591"/>
    </row>
    <row r="592" spans="3:12" ht="12.75">
      <c r="C592"/>
      <c r="D592"/>
      <c r="E592"/>
      <c r="F592"/>
      <c r="G592"/>
      <c r="H592"/>
      <c r="I592"/>
      <c r="K592"/>
      <c r="L592"/>
    </row>
    <row r="593" spans="3:12" ht="12.75">
      <c r="C593"/>
      <c r="D593"/>
      <c r="E593"/>
      <c r="F593"/>
      <c r="G593"/>
      <c r="H593"/>
      <c r="I593"/>
      <c r="K593"/>
      <c r="L593"/>
    </row>
    <row r="594" spans="3:12" ht="12.75">
      <c r="C594"/>
      <c r="D594"/>
      <c r="E594"/>
      <c r="F594"/>
      <c r="G594"/>
      <c r="H594"/>
      <c r="I594"/>
      <c r="K594"/>
      <c r="L594"/>
    </row>
    <row r="595" spans="3:12" ht="12.75">
      <c r="C595"/>
      <c r="D595"/>
      <c r="E595"/>
      <c r="F595"/>
      <c r="G595"/>
      <c r="H595"/>
      <c r="I595"/>
      <c r="K595"/>
      <c r="L595"/>
    </row>
    <row r="596" spans="3:12" ht="12.75">
      <c r="C596"/>
      <c r="D596"/>
      <c r="E596"/>
      <c r="F596"/>
      <c r="G596"/>
      <c r="H596"/>
      <c r="I596"/>
      <c r="K596"/>
      <c r="L596"/>
    </row>
    <row r="597" spans="3:12" ht="12.75">
      <c r="C597"/>
      <c r="D597"/>
      <c r="E597"/>
      <c r="F597"/>
      <c r="G597"/>
      <c r="H597"/>
      <c r="I597"/>
      <c r="K597"/>
      <c r="L597"/>
    </row>
    <row r="598" spans="3:12" ht="12.75">
      <c r="C598"/>
      <c r="D598"/>
      <c r="E598"/>
      <c r="F598"/>
      <c r="G598"/>
      <c r="H598"/>
      <c r="I598"/>
      <c r="K598"/>
      <c r="L598"/>
    </row>
    <row r="599" spans="3:12" ht="12.75">
      <c r="C599"/>
      <c r="D599"/>
      <c r="E599"/>
      <c r="F599"/>
      <c r="G599"/>
      <c r="H599"/>
      <c r="I599"/>
      <c r="K599"/>
      <c r="L599"/>
    </row>
    <row r="600" spans="3:12" ht="12.75">
      <c r="C600"/>
      <c r="D600"/>
      <c r="E600"/>
      <c r="F600"/>
      <c r="G600"/>
      <c r="H600"/>
      <c r="I600"/>
      <c r="K600"/>
      <c r="L600"/>
    </row>
    <row r="601" spans="3:12" ht="12.75">
      <c r="C601"/>
      <c r="D601"/>
      <c r="E601"/>
      <c r="F601"/>
      <c r="G601"/>
      <c r="H601"/>
      <c r="I601"/>
      <c r="K601"/>
      <c r="L601"/>
    </row>
    <row r="602" spans="3:12" ht="12.75">
      <c r="C602"/>
      <c r="D602"/>
      <c r="E602"/>
      <c r="F602"/>
      <c r="G602"/>
      <c r="H602"/>
      <c r="I602"/>
      <c r="K602"/>
      <c r="L602"/>
    </row>
    <row r="603" spans="3:12" ht="12.75">
      <c r="C603"/>
      <c r="D603"/>
      <c r="E603"/>
      <c r="F603"/>
      <c r="G603"/>
      <c r="H603"/>
      <c r="I603"/>
      <c r="K603"/>
      <c r="L603"/>
    </row>
    <row r="604" spans="3:12" ht="12.75">
      <c r="C604"/>
      <c r="D604"/>
      <c r="E604"/>
      <c r="F604"/>
      <c r="G604"/>
      <c r="H604"/>
      <c r="I604"/>
      <c r="K604"/>
      <c r="L604"/>
    </row>
    <row r="605" spans="3:12" ht="12.75">
      <c r="C605"/>
      <c r="D605"/>
      <c r="E605"/>
      <c r="F605"/>
      <c r="G605"/>
      <c r="H605"/>
      <c r="I605"/>
      <c r="K605"/>
      <c r="L605"/>
    </row>
    <row r="606" spans="3:12" ht="12.75">
      <c r="C606"/>
      <c r="D606"/>
      <c r="E606"/>
      <c r="F606"/>
      <c r="G606"/>
      <c r="H606"/>
      <c r="I606"/>
      <c r="K606"/>
      <c r="L606"/>
    </row>
    <row r="607" spans="3:12" ht="12.75">
      <c r="C607"/>
      <c r="D607"/>
      <c r="E607"/>
      <c r="F607"/>
      <c r="G607"/>
      <c r="H607"/>
      <c r="I607"/>
      <c r="K607"/>
      <c r="L607"/>
    </row>
    <row r="608" spans="3:12" ht="12.75">
      <c r="C608"/>
      <c r="D608"/>
      <c r="E608"/>
      <c r="F608"/>
      <c r="G608"/>
      <c r="H608"/>
      <c r="I608"/>
      <c r="K608"/>
      <c r="L608"/>
    </row>
    <row r="609" spans="3:12" ht="12.75">
      <c r="C609"/>
      <c r="D609"/>
      <c r="E609"/>
      <c r="F609"/>
      <c r="G609"/>
      <c r="H609"/>
      <c r="I609"/>
      <c r="K609"/>
      <c r="L609"/>
    </row>
    <row r="610" spans="3:12" ht="12.75">
      <c r="C610"/>
      <c r="D610"/>
      <c r="E610"/>
      <c r="F610"/>
      <c r="G610"/>
      <c r="H610"/>
      <c r="I610"/>
      <c r="K610"/>
      <c r="L610"/>
    </row>
    <row r="611" spans="3:12" ht="12.75">
      <c r="C611"/>
      <c r="D611"/>
      <c r="E611"/>
      <c r="F611"/>
      <c r="G611"/>
      <c r="H611"/>
      <c r="I611"/>
      <c r="K611"/>
      <c r="L611"/>
    </row>
    <row r="612" spans="3:12" ht="12.75">
      <c r="C612"/>
      <c r="D612"/>
      <c r="E612"/>
      <c r="F612"/>
      <c r="G612"/>
      <c r="H612"/>
      <c r="I612"/>
      <c r="K612"/>
      <c r="L612"/>
    </row>
    <row r="613" spans="3:12" ht="12.75">
      <c r="C613"/>
      <c r="D613"/>
      <c r="E613"/>
      <c r="F613"/>
      <c r="G613"/>
      <c r="H613"/>
      <c r="I613"/>
      <c r="K613"/>
      <c r="L613"/>
    </row>
    <row r="614" spans="3:12" ht="12.75">
      <c r="C614"/>
      <c r="D614"/>
      <c r="E614"/>
      <c r="F614"/>
      <c r="G614"/>
      <c r="H614"/>
      <c r="I614"/>
      <c r="K614"/>
      <c r="L614"/>
    </row>
    <row r="615" spans="3:12" ht="12.75">
      <c r="C615"/>
      <c r="D615"/>
      <c r="E615"/>
      <c r="F615"/>
      <c r="G615"/>
      <c r="H615"/>
      <c r="I615"/>
      <c r="K615"/>
      <c r="L615"/>
    </row>
    <row r="616" spans="3:12" ht="12.75">
      <c r="C616"/>
      <c r="D616"/>
      <c r="E616"/>
      <c r="F616"/>
      <c r="G616"/>
      <c r="H616"/>
      <c r="I616"/>
      <c r="K616"/>
      <c r="L616"/>
    </row>
    <row r="617" spans="3:12" ht="12.75">
      <c r="C617"/>
      <c r="D617"/>
      <c r="E617"/>
      <c r="F617"/>
      <c r="G617"/>
      <c r="H617"/>
      <c r="I617"/>
      <c r="K617"/>
      <c r="L617"/>
    </row>
    <row r="618" spans="3:12" ht="12.75">
      <c r="C618"/>
      <c r="D618"/>
      <c r="E618"/>
      <c r="F618"/>
      <c r="G618"/>
      <c r="H618"/>
      <c r="I618"/>
      <c r="K618"/>
      <c r="L618"/>
    </row>
    <row r="619" spans="3:12" ht="12.75">
      <c r="C619"/>
      <c r="D619"/>
      <c r="E619"/>
      <c r="F619"/>
      <c r="G619"/>
      <c r="H619"/>
      <c r="I619"/>
      <c r="K619"/>
      <c r="L619"/>
    </row>
    <row r="620" spans="3:12" ht="12.75">
      <c r="C620"/>
      <c r="D620"/>
      <c r="E620"/>
      <c r="F620"/>
      <c r="G620"/>
      <c r="H620"/>
      <c r="I620"/>
      <c r="K620"/>
      <c r="L620"/>
    </row>
    <row r="621" spans="3:12" ht="12.75">
      <c r="C621"/>
      <c r="D621"/>
      <c r="E621"/>
      <c r="F621"/>
      <c r="G621"/>
      <c r="H621"/>
      <c r="I621"/>
      <c r="K621"/>
      <c r="L621"/>
    </row>
    <row r="622" spans="3:12" ht="12.75">
      <c r="C622"/>
      <c r="D622"/>
      <c r="E622"/>
      <c r="F622"/>
      <c r="G622"/>
      <c r="H622"/>
      <c r="I622"/>
      <c r="K622"/>
      <c r="L622"/>
    </row>
    <row r="623" spans="3:12" ht="12.75">
      <c r="C623"/>
      <c r="D623"/>
      <c r="E623"/>
      <c r="F623"/>
      <c r="G623"/>
      <c r="H623"/>
      <c r="I623"/>
      <c r="K623"/>
      <c r="L623"/>
    </row>
    <row r="624" spans="3:12" ht="12.75">
      <c r="C624"/>
      <c r="D624"/>
      <c r="E624"/>
      <c r="F624"/>
      <c r="G624"/>
      <c r="H624"/>
      <c r="I624"/>
      <c r="K624"/>
      <c r="L624"/>
    </row>
    <row r="625" spans="3:12" ht="12.75">
      <c r="C625"/>
      <c r="D625"/>
      <c r="E625"/>
      <c r="F625"/>
      <c r="G625"/>
      <c r="H625"/>
      <c r="I625"/>
      <c r="K625"/>
      <c r="L625"/>
    </row>
    <row r="626" spans="3:12" ht="12.75">
      <c r="C626"/>
      <c r="D626"/>
      <c r="E626"/>
      <c r="F626"/>
      <c r="G626"/>
      <c r="H626"/>
      <c r="I626"/>
      <c r="K626"/>
      <c r="L626"/>
    </row>
    <row r="627" spans="3:12" ht="12.75">
      <c r="C627"/>
      <c r="D627"/>
      <c r="E627"/>
      <c r="F627"/>
      <c r="G627"/>
      <c r="H627"/>
      <c r="I627"/>
      <c r="K627"/>
      <c r="L627"/>
    </row>
    <row r="628" spans="3:12" ht="12.75">
      <c r="C628"/>
      <c r="D628"/>
      <c r="E628"/>
      <c r="F628"/>
      <c r="G628"/>
      <c r="H628"/>
      <c r="I628"/>
      <c r="K628"/>
      <c r="L628"/>
    </row>
    <row r="629" spans="3:12" ht="12.75">
      <c r="C629"/>
      <c r="D629"/>
      <c r="E629"/>
      <c r="F629"/>
      <c r="G629"/>
      <c r="H629"/>
      <c r="I629"/>
      <c r="K629"/>
      <c r="L629"/>
    </row>
    <row r="630" spans="3:12" ht="12.75">
      <c r="C630"/>
      <c r="D630"/>
      <c r="E630"/>
      <c r="F630"/>
      <c r="G630"/>
      <c r="H630"/>
      <c r="I630"/>
      <c r="K630"/>
      <c r="L630"/>
    </row>
    <row r="631" spans="3:12" ht="12.75">
      <c r="C631"/>
      <c r="D631"/>
      <c r="E631"/>
      <c r="F631"/>
      <c r="G631"/>
      <c r="H631"/>
      <c r="I631"/>
      <c r="K631"/>
      <c r="L631"/>
    </row>
    <row r="632" spans="3:12" ht="12.75">
      <c r="C632"/>
      <c r="D632"/>
      <c r="E632"/>
      <c r="F632"/>
      <c r="G632"/>
      <c r="H632"/>
      <c r="I632"/>
      <c r="K632"/>
      <c r="L632"/>
    </row>
    <row r="633" spans="3:12" ht="12.75">
      <c r="C633"/>
      <c r="D633"/>
      <c r="E633"/>
      <c r="F633"/>
      <c r="G633"/>
      <c r="H633"/>
      <c r="I633"/>
      <c r="K633"/>
      <c r="L633"/>
    </row>
    <row r="634" spans="3:12" ht="12.75">
      <c r="C634"/>
      <c r="D634"/>
      <c r="E634"/>
      <c r="F634"/>
      <c r="G634"/>
      <c r="H634"/>
      <c r="I634"/>
      <c r="K634"/>
      <c r="L634"/>
    </row>
    <row r="635" spans="3:12" ht="12.75">
      <c r="C635"/>
      <c r="D635"/>
      <c r="E635"/>
      <c r="F635"/>
      <c r="G635"/>
      <c r="H635"/>
      <c r="I635"/>
      <c r="K635"/>
      <c r="L635"/>
    </row>
    <row r="636" spans="3:12" ht="12.75">
      <c r="C636"/>
      <c r="D636"/>
      <c r="E636"/>
      <c r="F636"/>
      <c r="G636"/>
      <c r="H636"/>
      <c r="I636"/>
      <c r="K636"/>
      <c r="L636"/>
    </row>
    <row r="637" spans="3:12" ht="12.75">
      <c r="C637"/>
      <c r="D637"/>
      <c r="E637"/>
      <c r="F637"/>
      <c r="G637"/>
      <c r="H637"/>
      <c r="I637"/>
      <c r="K637"/>
      <c r="L637"/>
    </row>
    <row r="638" spans="3:12" ht="12.75">
      <c r="C638"/>
      <c r="D638"/>
      <c r="E638"/>
      <c r="F638"/>
      <c r="G638"/>
      <c r="H638"/>
      <c r="I638"/>
      <c r="K638"/>
      <c r="L638"/>
    </row>
    <row r="639" spans="3:12" ht="12.75">
      <c r="C639"/>
      <c r="D639"/>
      <c r="E639"/>
      <c r="F639"/>
      <c r="G639"/>
      <c r="H639"/>
      <c r="I639"/>
      <c r="K639"/>
      <c r="L639"/>
    </row>
    <row r="640" spans="3:12" ht="12.75">
      <c r="C640"/>
      <c r="D640"/>
      <c r="E640"/>
      <c r="F640"/>
      <c r="G640"/>
      <c r="H640"/>
      <c r="I640"/>
      <c r="K640"/>
      <c r="L640"/>
    </row>
    <row r="641" spans="3:12" ht="12.75">
      <c r="C641"/>
      <c r="D641"/>
      <c r="E641"/>
      <c r="F641"/>
      <c r="G641"/>
      <c r="H641"/>
      <c r="I641"/>
      <c r="K641"/>
      <c r="L641"/>
    </row>
    <row r="642" spans="3:12" ht="12.75">
      <c r="C642"/>
      <c r="D642"/>
      <c r="E642"/>
      <c r="F642"/>
      <c r="G642"/>
      <c r="H642"/>
      <c r="I642"/>
      <c r="K642"/>
      <c r="L642"/>
    </row>
    <row r="643" spans="3:12" ht="12.75">
      <c r="C643"/>
      <c r="D643"/>
      <c r="E643"/>
      <c r="F643"/>
      <c r="G643"/>
      <c r="H643"/>
      <c r="I643"/>
      <c r="K643"/>
      <c r="L643"/>
    </row>
    <row r="644" spans="3:12" ht="12.75">
      <c r="C644"/>
      <c r="D644"/>
      <c r="E644"/>
      <c r="F644"/>
      <c r="G644"/>
      <c r="H644"/>
      <c r="I644"/>
      <c r="K644"/>
      <c r="L644"/>
    </row>
    <row r="645" spans="3:12" ht="12.75">
      <c r="C645"/>
      <c r="D645"/>
      <c r="E645"/>
      <c r="F645"/>
      <c r="G645"/>
      <c r="H645"/>
      <c r="I645"/>
      <c r="K645"/>
      <c r="L645"/>
    </row>
    <row r="646" spans="3:12" ht="12.75">
      <c r="C646"/>
      <c r="D646"/>
      <c r="E646"/>
      <c r="F646"/>
      <c r="G646"/>
      <c r="H646"/>
      <c r="I646"/>
      <c r="K646"/>
      <c r="L646"/>
    </row>
    <row r="647" spans="3:12" ht="12.75">
      <c r="C647"/>
      <c r="D647"/>
      <c r="E647"/>
      <c r="F647"/>
      <c r="G647"/>
      <c r="H647"/>
      <c r="I647"/>
      <c r="K647"/>
      <c r="L647"/>
    </row>
    <row r="648" spans="3:12" ht="12.75">
      <c r="C648"/>
      <c r="D648"/>
      <c r="E648"/>
      <c r="F648"/>
      <c r="G648"/>
      <c r="H648"/>
      <c r="I648"/>
      <c r="K648"/>
      <c r="L648"/>
    </row>
    <row r="649" spans="3:12" ht="12.75">
      <c r="C649"/>
      <c r="D649"/>
      <c r="E649"/>
      <c r="F649"/>
      <c r="G649"/>
      <c r="H649"/>
      <c r="I649"/>
      <c r="K649"/>
      <c r="L649"/>
    </row>
    <row r="650" spans="3:12" ht="12.75">
      <c r="C650"/>
      <c r="D650"/>
      <c r="E650"/>
      <c r="F650"/>
      <c r="G650"/>
      <c r="H650"/>
      <c r="I650"/>
      <c r="K650"/>
      <c r="L650"/>
    </row>
    <row r="651" spans="3:12" ht="12.75">
      <c r="C651"/>
      <c r="D651"/>
      <c r="E651"/>
      <c r="F651"/>
      <c r="G651"/>
      <c r="H651"/>
      <c r="I651"/>
      <c r="K651"/>
      <c r="L651"/>
    </row>
    <row r="652" spans="3:12" ht="12.75">
      <c r="C652"/>
      <c r="D652"/>
      <c r="E652"/>
      <c r="F652"/>
      <c r="G652"/>
      <c r="H652"/>
      <c r="I652"/>
      <c r="K652"/>
      <c r="L652"/>
    </row>
    <row r="653" spans="3:12" ht="12.75">
      <c r="C653"/>
      <c r="D653"/>
      <c r="E653"/>
      <c r="F653"/>
      <c r="G653"/>
      <c r="H653"/>
      <c r="I653"/>
      <c r="K653"/>
      <c r="L653"/>
    </row>
    <row r="654" spans="3:12" ht="12.75">
      <c r="C654"/>
      <c r="D654"/>
      <c r="E654"/>
      <c r="F654"/>
      <c r="G654"/>
      <c r="H654"/>
      <c r="I654"/>
      <c r="K654"/>
      <c r="L654"/>
    </row>
    <row r="655" spans="3:12" ht="12.75">
      <c r="C655"/>
      <c r="D655"/>
      <c r="E655"/>
      <c r="F655"/>
      <c r="G655"/>
      <c r="H655"/>
      <c r="I655"/>
      <c r="K655"/>
      <c r="L655"/>
    </row>
    <row r="656" spans="3:12" ht="12.75">
      <c r="C656"/>
      <c r="D656"/>
      <c r="E656"/>
      <c r="F656"/>
      <c r="G656"/>
      <c r="H656"/>
      <c r="I656"/>
      <c r="K656"/>
      <c r="L656"/>
    </row>
    <row r="657" spans="3:12" ht="12.75">
      <c r="C657"/>
      <c r="D657"/>
      <c r="E657"/>
      <c r="F657"/>
      <c r="G657"/>
      <c r="H657"/>
      <c r="I657"/>
      <c r="K657"/>
      <c r="L657"/>
    </row>
    <row r="658" spans="3:12" ht="12.75">
      <c r="C658"/>
      <c r="D658"/>
      <c r="E658"/>
      <c r="F658"/>
      <c r="G658"/>
      <c r="H658"/>
      <c r="I658"/>
      <c r="K658"/>
      <c r="L658"/>
    </row>
    <row r="659" spans="3:12" ht="12.75">
      <c r="C659"/>
      <c r="D659"/>
      <c r="E659"/>
      <c r="F659"/>
      <c r="G659"/>
      <c r="H659"/>
      <c r="I659"/>
      <c r="K659"/>
      <c r="L659"/>
    </row>
    <row r="660" spans="3:12" ht="12.75">
      <c r="C660"/>
      <c r="D660"/>
      <c r="E660"/>
      <c r="F660"/>
      <c r="G660"/>
      <c r="H660"/>
      <c r="I660"/>
      <c r="K660"/>
      <c r="L660"/>
    </row>
    <row r="661" spans="3:12" ht="12.75">
      <c r="C661"/>
      <c r="D661"/>
      <c r="E661"/>
      <c r="F661"/>
      <c r="G661"/>
      <c r="H661"/>
      <c r="I661"/>
      <c r="K661"/>
      <c r="L661"/>
    </row>
    <row r="662" spans="3:12" ht="12.75">
      <c r="C662"/>
      <c r="D662"/>
      <c r="E662"/>
      <c r="F662"/>
      <c r="G662"/>
      <c r="H662"/>
      <c r="I662"/>
      <c r="K662"/>
      <c r="L662"/>
    </row>
    <row r="663" spans="3:12" ht="12.75">
      <c r="C663"/>
      <c r="D663"/>
      <c r="E663"/>
      <c r="F663"/>
      <c r="G663"/>
      <c r="H663"/>
      <c r="I663"/>
      <c r="K663"/>
      <c r="L663"/>
    </row>
    <row r="664" spans="3:12" ht="12.75">
      <c r="C664"/>
      <c r="D664"/>
      <c r="E664"/>
      <c r="F664"/>
      <c r="G664"/>
      <c r="H664"/>
      <c r="I664"/>
      <c r="K664"/>
      <c r="L664"/>
    </row>
    <row r="665" spans="3:12" ht="12.75">
      <c r="C665"/>
      <c r="D665"/>
      <c r="E665"/>
      <c r="F665"/>
      <c r="G665"/>
      <c r="H665"/>
      <c r="I665"/>
      <c r="K665"/>
      <c r="L665"/>
    </row>
    <row r="666" spans="3:12" ht="12.75">
      <c r="C666"/>
      <c r="D666"/>
      <c r="E666"/>
      <c r="F666"/>
      <c r="G666"/>
      <c r="H666"/>
      <c r="I666"/>
      <c r="K666"/>
      <c r="L666"/>
    </row>
    <row r="667" spans="3:12" ht="12.75">
      <c r="C667"/>
      <c r="D667"/>
      <c r="E667"/>
      <c r="F667"/>
      <c r="G667"/>
      <c r="H667"/>
      <c r="I667"/>
      <c r="K667"/>
      <c r="L667"/>
    </row>
    <row r="668" spans="3:12" ht="12.75">
      <c r="C668"/>
      <c r="D668"/>
      <c r="E668"/>
      <c r="F668"/>
      <c r="G668"/>
      <c r="H668"/>
      <c r="I668"/>
      <c r="K668"/>
      <c r="L668"/>
    </row>
    <row r="669" spans="3:12" ht="12.75">
      <c r="C669"/>
      <c r="D669"/>
      <c r="E669"/>
      <c r="F669"/>
      <c r="G669"/>
      <c r="H669"/>
      <c r="I669"/>
      <c r="K669"/>
      <c r="L669"/>
    </row>
    <row r="670" spans="3:12" ht="12.75">
      <c r="C670"/>
      <c r="D670"/>
      <c r="E670"/>
      <c r="F670"/>
      <c r="G670"/>
      <c r="H670"/>
      <c r="I670"/>
      <c r="K670"/>
      <c r="L670"/>
    </row>
    <row r="671" spans="3:12" ht="12.75">
      <c r="C671"/>
      <c r="D671"/>
      <c r="E671"/>
      <c r="F671"/>
      <c r="G671"/>
      <c r="H671"/>
      <c r="I671"/>
      <c r="K671"/>
      <c r="L671"/>
    </row>
    <row r="672" spans="3:12" ht="12.75">
      <c r="C672"/>
      <c r="D672"/>
      <c r="E672"/>
      <c r="F672"/>
      <c r="G672"/>
      <c r="H672"/>
      <c r="I672"/>
      <c r="K672"/>
      <c r="L672"/>
    </row>
    <row r="673" spans="3:12" ht="12.75">
      <c r="C673"/>
      <c r="D673"/>
      <c r="E673"/>
      <c r="F673"/>
      <c r="G673"/>
      <c r="H673"/>
      <c r="I673"/>
      <c r="K673"/>
      <c r="L673"/>
    </row>
    <row r="674" spans="3:12" ht="12.75">
      <c r="C674"/>
      <c r="D674"/>
      <c r="E674"/>
      <c r="F674"/>
      <c r="G674"/>
      <c r="H674"/>
      <c r="I674"/>
      <c r="K674"/>
      <c r="L674"/>
    </row>
    <row r="675" spans="3:12" ht="12.75">
      <c r="C675"/>
      <c r="D675"/>
      <c r="E675"/>
      <c r="F675"/>
      <c r="G675"/>
      <c r="H675"/>
      <c r="I675"/>
      <c r="K675"/>
      <c r="L675"/>
    </row>
    <row r="676" spans="3:12" ht="12.75">
      <c r="C676"/>
      <c r="D676"/>
      <c r="E676"/>
      <c r="F676"/>
      <c r="G676"/>
      <c r="H676"/>
      <c r="I676"/>
      <c r="K676"/>
      <c r="L676"/>
    </row>
    <row r="677" spans="3:12" ht="12.75">
      <c r="C677"/>
      <c r="D677"/>
      <c r="E677"/>
      <c r="F677"/>
      <c r="G677"/>
      <c r="H677"/>
      <c r="I677"/>
      <c r="K677"/>
      <c r="L677"/>
    </row>
    <row r="678" spans="3:12" ht="12.75">
      <c r="C678"/>
      <c r="D678"/>
      <c r="E678"/>
      <c r="F678"/>
      <c r="G678"/>
      <c r="H678"/>
      <c r="I678"/>
      <c r="K678"/>
      <c r="L678"/>
    </row>
    <row r="679" spans="3:12" ht="12.75">
      <c r="C679"/>
      <c r="D679"/>
      <c r="E679"/>
      <c r="F679"/>
      <c r="G679"/>
      <c r="H679"/>
      <c r="I679"/>
      <c r="K679"/>
      <c r="L679"/>
    </row>
    <row r="680" spans="3:12" ht="12.75">
      <c r="C680"/>
      <c r="D680"/>
      <c r="E680"/>
      <c r="F680"/>
      <c r="G680"/>
      <c r="H680"/>
      <c r="I680"/>
      <c r="K680"/>
      <c r="L680"/>
    </row>
    <row r="681" spans="3:12" ht="12.75">
      <c r="C681"/>
      <c r="D681"/>
      <c r="E681"/>
      <c r="F681"/>
      <c r="G681"/>
      <c r="H681"/>
      <c r="I681"/>
      <c r="K681"/>
      <c r="L681"/>
    </row>
    <row r="682" spans="3:12" ht="12.75">
      <c r="C682"/>
      <c r="D682"/>
      <c r="E682"/>
      <c r="F682"/>
      <c r="G682"/>
      <c r="H682"/>
      <c r="I682"/>
      <c r="K682"/>
      <c r="L682"/>
    </row>
    <row r="683" spans="3:12" ht="12.75">
      <c r="C683"/>
      <c r="D683"/>
      <c r="E683"/>
      <c r="F683"/>
      <c r="G683"/>
      <c r="H683"/>
      <c r="I683"/>
      <c r="K683"/>
      <c r="L683"/>
    </row>
    <row r="684" spans="3:12" ht="12.75">
      <c r="C684"/>
      <c r="D684"/>
      <c r="E684"/>
      <c r="F684"/>
      <c r="G684"/>
      <c r="H684"/>
      <c r="I684"/>
      <c r="K684"/>
      <c r="L684"/>
    </row>
    <row r="685" spans="3:12" ht="12.75">
      <c r="C685"/>
      <c r="D685"/>
      <c r="E685"/>
      <c r="F685"/>
      <c r="G685"/>
      <c r="H685"/>
      <c r="I685"/>
      <c r="K685"/>
      <c r="L685"/>
    </row>
    <row r="686" spans="3:12" ht="12.75">
      <c r="C686"/>
      <c r="D686"/>
      <c r="E686"/>
      <c r="F686"/>
      <c r="G686"/>
      <c r="H686"/>
      <c r="I686"/>
      <c r="K686"/>
      <c r="L686"/>
    </row>
    <row r="687" spans="3:12" ht="12.75">
      <c r="C687"/>
      <c r="D687"/>
      <c r="E687"/>
      <c r="F687"/>
      <c r="G687"/>
      <c r="H687"/>
      <c r="I687"/>
      <c r="K687"/>
      <c r="L687"/>
    </row>
    <row r="688" spans="3:12" ht="12.75">
      <c r="C688"/>
      <c r="D688"/>
      <c r="E688"/>
      <c r="F688"/>
      <c r="G688"/>
      <c r="H688"/>
      <c r="I688"/>
      <c r="K688"/>
      <c r="L688"/>
    </row>
    <row r="689" spans="3:12" ht="12.75">
      <c r="C689"/>
      <c r="D689"/>
      <c r="E689"/>
      <c r="F689"/>
      <c r="G689"/>
      <c r="H689"/>
      <c r="I689"/>
      <c r="K689"/>
      <c r="L689"/>
    </row>
    <row r="690" spans="3:12" ht="12.75">
      <c r="C690"/>
      <c r="D690"/>
      <c r="E690"/>
      <c r="F690"/>
      <c r="G690"/>
      <c r="H690"/>
      <c r="I690"/>
      <c r="K690"/>
      <c r="L690"/>
    </row>
    <row r="691" spans="3:12" ht="12.75">
      <c r="C691"/>
      <c r="D691"/>
      <c r="E691"/>
      <c r="F691"/>
      <c r="G691"/>
      <c r="H691"/>
      <c r="I691"/>
      <c r="K691"/>
      <c r="L691"/>
    </row>
    <row r="692" spans="3:12" ht="12.75">
      <c r="C692"/>
      <c r="D692"/>
      <c r="E692"/>
      <c r="F692"/>
      <c r="G692"/>
      <c r="H692"/>
      <c r="I692"/>
      <c r="K692"/>
      <c r="L692"/>
    </row>
    <row r="693" spans="3:12" ht="12.75">
      <c r="C693"/>
      <c r="D693"/>
      <c r="E693"/>
      <c r="F693"/>
      <c r="G693"/>
      <c r="H693"/>
      <c r="I693"/>
      <c r="K693"/>
      <c r="L693"/>
    </row>
    <row r="694" spans="3:12" ht="12.75">
      <c r="C694"/>
      <c r="D694"/>
      <c r="E694"/>
      <c r="F694"/>
      <c r="G694"/>
      <c r="H694"/>
      <c r="I694"/>
      <c r="K694"/>
      <c r="L694"/>
    </row>
    <row r="695" spans="3:12" ht="12.75">
      <c r="C695"/>
      <c r="D695"/>
      <c r="E695"/>
      <c r="F695"/>
      <c r="G695"/>
      <c r="H695"/>
      <c r="I695"/>
      <c r="K695"/>
      <c r="L695"/>
    </row>
    <row r="696" spans="3:12" ht="12.75">
      <c r="C696"/>
      <c r="D696"/>
      <c r="E696"/>
      <c r="F696"/>
      <c r="G696"/>
      <c r="H696"/>
      <c r="I696"/>
      <c r="K696"/>
      <c r="L696"/>
    </row>
    <row r="697" spans="3:12" ht="12.75">
      <c r="C697"/>
      <c r="D697"/>
      <c r="E697"/>
      <c r="F697"/>
      <c r="G697"/>
      <c r="H697"/>
      <c r="I697"/>
      <c r="K697"/>
      <c r="L697"/>
    </row>
    <row r="698" spans="3:12" ht="12.75">
      <c r="C698"/>
      <c r="D698"/>
      <c r="E698"/>
      <c r="F698"/>
      <c r="G698"/>
      <c r="H698"/>
      <c r="I698"/>
      <c r="K698"/>
      <c r="L698"/>
    </row>
    <row r="699" spans="3:12" ht="12.75">
      <c r="C699"/>
      <c r="D699"/>
      <c r="E699"/>
      <c r="F699"/>
      <c r="G699"/>
      <c r="H699"/>
      <c r="I699"/>
      <c r="K699"/>
      <c r="L699"/>
    </row>
    <row r="700" spans="3:12" ht="12.75">
      <c r="C700"/>
      <c r="D700"/>
      <c r="E700"/>
      <c r="F700"/>
      <c r="G700"/>
      <c r="H700"/>
      <c r="I700"/>
      <c r="K700"/>
      <c r="L700"/>
    </row>
    <row r="701" spans="3:12" ht="12.75">
      <c r="C701"/>
      <c r="D701"/>
      <c r="E701"/>
      <c r="F701"/>
      <c r="G701"/>
      <c r="H701"/>
      <c r="I701"/>
      <c r="K701"/>
      <c r="L701"/>
    </row>
    <row r="702" spans="3:12" ht="12.75">
      <c r="C702"/>
      <c r="D702"/>
      <c r="E702"/>
      <c r="F702"/>
      <c r="G702"/>
      <c r="H702"/>
      <c r="I702"/>
      <c r="K702"/>
      <c r="L702"/>
    </row>
    <row r="703" spans="3:12" ht="12.75">
      <c r="C703"/>
      <c r="D703"/>
      <c r="E703"/>
      <c r="F703"/>
      <c r="G703"/>
      <c r="H703"/>
      <c r="I703"/>
      <c r="K703"/>
      <c r="L703"/>
    </row>
    <row r="704" spans="3:12" ht="12.75">
      <c r="C704"/>
      <c r="D704"/>
      <c r="E704"/>
      <c r="F704"/>
      <c r="G704"/>
      <c r="H704"/>
      <c r="I704"/>
      <c r="K704"/>
      <c r="L704"/>
    </row>
    <row r="705" spans="3:12" ht="12.75">
      <c r="C705"/>
      <c r="D705"/>
      <c r="E705"/>
      <c r="F705"/>
      <c r="G705"/>
      <c r="H705"/>
      <c r="I705"/>
      <c r="K705"/>
      <c r="L705"/>
    </row>
    <row r="706" spans="3:12" ht="12.75">
      <c r="C706"/>
      <c r="D706"/>
      <c r="E706"/>
      <c r="F706"/>
      <c r="G706"/>
      <c r="H706"/>
      <c r="I706"/>
      <c r="K706"/>
      <c r="L706"/>
    </row>
    <row r="707" spans="3:12" ht="12.75">
      <c r="C707"/>
      <c r="D707"/>
      <c r="E707"/>
      <c r="F707"/>
      <c r="G707"/>
      <c r="H707"/>
      <c r="I707"/>
      <c r="K707"/>
      <c r="L707"/>
    </row>
    <row r="708" spans="3:12" ht="12.75">
      <c r="C708"/>
      <c r="D708"/>
      <c r="E708"/>
      <c r="F708"/>
      <c r="G708"/>
      <c r="H708"/>
      <c r="I708"/>
      <c r="K708"/>
      <c r="L708"/>
    </row>
    <row r="709" spans="3:12" ht="12.75">
      <c r="C709"/>
      <c r="D709"/>
      <c r="E709"/>
      <c r="F709"/>
      <c r="G709"/>
      <c r="H709"/>
      <c r="I709"/>
      <c r="K709"/>
      <c r="L709"/>
    </row>
    <row r="710" spans="3:12" ht="12.75">
      <c r="C710"/>
      <c r="D710"/>
      <c r="E710"/>
      <c r="F710"/>
      <c r="G710"/>
      <c r="H710"/>
      <c r="I710"/>
      <c r="K710"/>
      <c r="L710"/>
    </row>
    <row r="711" spans="3:12" ht="12.75">
      <c r="C711"/>
      <c r="D711"/>
      <c r="E711"/>
      <c r="F711"/>
      <c r="G711"/>
      <c r="H711"/>
      <c r="I711"/>
      <c r="K711"/>
      <c r="L711"/>
    </row>
    <row r="712" spans="3:12" ht="12.75">
      <c r="C712"/>
      <c r="D712"/>
      <c r="E712"/>
      <c r="F712"/>
      <c r="G712"/>
      <c r="H712"/>
      <c r="I712"/>
      <c r="K712"/>
      <c r="L712"/>
    </row>
    <row r="713" spans="3:12" ht="12.75">
      <c r="C713"/>
      <c r="D713"/>
      <c r="E713"/>
      <c r="F713"/>
      <c r="G713"/>
      <c r="H713"/>
      <c r="I713"/>
      <c r="K713"/>
      <c r="L713"/>
    </row>
    <row r="714" spans="3:12" ht="12.75">
      <c r="C714"/>
      <c r="D714"/>
      <c r="E714"/>
      <c r="F714"/>
      <c r="G714"/>
      <c r="H714"/>
      <c r="I714"/>
      <c r="K714"/>
      <c r="L714"/>
    </row>
    <row r="715" spans="3:12" ht="12.75">
      <c r="C715"/>
      <c r="D715"/>
      <c r="E715"/>
      <c r="F715"/>
      <c r="G715"/>
      <c r="H715"/>
      <c r="I715"/>
      <c r="K715"/>
      <c r="L715"/>
    </row>
    <row r="716" spans="3:12" ht="12.75">
      <c r="C716"/>
      <c r="D716"/>
      <c r="E716"/>
      <c r="F716"/>
      <c r="G716"/>
      <c r="H716"/>
      <c r="I716"/>
      <c r="K716"/>
      <c r="L716"/>
    </row>
    <row r="717" spans="3:12" ht="12.75">
      <c r="C717"/>
      <c r="D717"/>
      <c r="E717"/>
      <c r="F717"/>
      <c r="G717"/>
      <c r="H717"/>
      <c r="I717"/>
      <c r="K717"/>
      <c r="L717"/>
    </row>
    <row r="718" spans="3:12" ht="12.75">
      <c r="C718"/>
      <c r="D718"/>
      <c r="E718"/>
      <c r="F718"/>
      <c r="G718"/>
      <c r="H718"/>
      <c r="I718"/>
      <c r="K718"/>
      <c r="L718"/>
    </row>
    <row r="719" spans="3:12" ht="12.75">
      <c r="C719"/>
      <c r="D719"/>
      <c r="E719"/>
      <c r="F719"/>
      <c r="G719"/>
      <c r="H719"/>
      <c r="I719"/>
      <c r="K719"/>
      <c r="L719"/>
    </row>
    <row r="720" spans="3:12" ht="12.75">
      <c r="C720"/>
      <c r="D720"/>
      <c r="E720"/>
      <c r="F720"/>
      <c r="G720"/>
      <c r="H720"/>
      <c r="I720"/>
      <c r="K720"/>
      <c r="L720"/>
    </row>
    <row r="721" spans="3:12" ht="12.75">
      <c r="C721"/>
      <c r="D721"/>
      <c r="E721"/>
      <c r="F721"/>
      <c r="G721"/>
      <c r="H721"/>
      <c r="I721"/>
      <c r="K721"/>
      <c r="L721"/>
    </row>
    <row r="722" spans="3:12" ht="12.75">
      <c r="C722"/>
      <c r="D722"/>
      <c r="E722"/>
      <c r="F722"/>
      <c r="G722"/>
      <c r="H722"/>
      <c r="I722"/>
      <c r="K722"/>
      <c r="L722"/>
    </row>
    <row r="723" spans="3:12" ht="12.75">
      <c r="C723"/>
      <c r="D723"/>
      <c r="E723"/>
      <c r="F723"/>
      <c r="G723"/>
      <c r="H723"/>
      <c r="I723"/>
      <c r="K723"/>
      <c r="L723"/>
    </row>
    <row r="724" spans="3:12" ht="12.75">
      <c r="C724"/>
      <c r="D724"/>
      <c r="E724"/>
      <c r="F724"/>
      <c r="G724"/>
      <c r="H724"/>
      <c r="I724"/>
      <c r="K724"/>
      <c r="L724"/>
    </row>
    <row r="725" spans="3:12" ht="12.75">
      <c r="C725"/>
      <c r="D725"/>
      <c r="E725"/>
      <c r="F725"/>
      <c r="G725"/>
      <c r="H725"/>
      <c r="I725"/>
      <c r="K725"/>
      <c r="L725"/>
    </row>
    <row r="726" spans="3:12" ht="12.75">
      <c r="C726"/>
      <c r="D726"/>
      <c r="E726"/>
      <c r="F726"/>
      <c r="G726"/>
      <c r="H726"/>
      <c r="I726"/>
      <c r="K726"/>
      <c r="L726"/>
    </row>
    <row r="727" spans="3:12" ht="12.75">
      <c r="C727"/>
      <c r="D727"/>
      <c r="E727"/>
      <c r="F727"/>
      <c r="G727"/>
      <c r="H727"/>
      <c r="I727"/>
      <c r="K727"/>
      <c r="L727"/>
    </row>
    <row r="728" spans="3:12" ht="12.75">
      <c r="C728"/>
      <c r="D728"/>
      <c r="E728"/>
      <c r="F728"/>
      <c r="G728"/>
      <c r="H728"/>
      <c r="I728"/>
      <c r="K728"/>
      <c r="L728"/>
    </row>
    <row r="729" spans="3:12" ht="12.75">
      <c r="C729"/>
      <c r="D729"/>
      <c r="E729"/>
      <c r="F729"/>
      <c r="G729"/>
      <c r="H729"/>
      <c r="I729"/>
      <c r="K729"/>
      <c r="L729"/>
    </row>
    <row r="730" spans="3:12" ht="12.75">
      <c r="C730"/>
      <c r="D730"/>
      <c r="E730"/>
      <c r="F730"/>
      <c r="G730"/>
      <c r="H730"/>
      <c r="I730"/>
      <c r="K730"/>
      <c r="L730"/>
    </row>
    <row r="731" spans="3:12" ht="12.75">
      <c r="C731"/>
      <c r="D731"/>
      <c r="E731"/>
      <c r="F731"/>
      <c r="G731"/>
      <c r="H731"/>
      <c r="I731"/>
      <c r="K731"/>
      <c r="L731"/>
    </row>
    <row r="732" spans="3:12" ht="12.75">
      <c r="C732"/>
      <c r="D732"/>
      <c r="E732"/>
      <c r="F732"/>
      <c r="G732"/>
      <c r="H732"/>
      <c r="I732"/>
      <c r="K732"/>
      <c r="L732"/>
    </row>
    <row r="733" spans="3:12" ht="12.75">
      <c r="C733"/>
      <c r="D733"/>
      <c r="E733"/>
      <c r="F733"/>
      <c r="G733"/>
      <c r="H733"/>
      <c r="I733"/>
      <c r="K733"/>
      <c r="L733"/>
    </row>
    <row r="734" spans="3:12" ht="12.75">
      <c r="C734"/>
      <c r="D734"/>
      <c r="E734"/>
      <c r="F734"/>
      <c r="G734"/>
      <c r="H734"/>
      <c r="I734"/>
      <c r="K734"/>
      <c r="L734"/>
    </row>
    <row r="735" spans="3:12" ht="12.75">
      <c r="C735"/>
      <c r="D735"/>
      <c r="E735"/>
      <c r="F735"/>
      <c r="G735"/>
      <c r="H735"/>
      <c r="I735"/>
      <c r="K735"/>
      <c r="L735"/>
    </row>
    <row r="736" spans="3:12" ht="12.75">
      <c r="C736"/>
      <c r="D736"/>
      <c r="E736"/>
      <c r="F736"/>
      <c r="G736"/>
      <c r="H736"/>
      <c r="I736"/>
      <c r="K736"/>
      <c r="L736"/>
    </row>
    <row r="737" spans="3:12" ht="12.75">
      <c r="C737"/>
      <c r="D737"/>
      <c r="E737"/>
      <c r="F737"/>
      <c r="G737"/>
      <c r="H737"/>
      <c r="I737"/>
      <c r="K737"/>
      <c r="L737"/>
    </row>
    <row r="738" spans="3:12" ht="12.75">
      <c r="C738"/>
      <c r="D738"/>
      <c r="E738"/>
      <c r="F738"/>
      <c r="G738"/>
      <c r="H738"/>
      <c r="I738"/>
      <c r="K738"/>
      <c r="L738"/>
    </row>
    <row r="739" spans="3:12" ht="12.75">
      <c r="C739"/>
      <c r="D739"/>
      <c r="E739"/>
      <c r="F739"/>
      <c r="G739"/>
      <c r="H739"/>
      <c r="I739"/>
      <c r="K739"/>
      <c r="L739"/>
    </row>
    <row r="740" spans="3:12" ht="12.75">
      <c r="C740"/>
      <c r="D740"/>
      <c r="E740"/>
      <c r="F740"/>
      <c r="G740"/>
      <c r="H740"/>
      <c r="I740"/>
      <c r="K740"/>
      <c r="L740"/>
    </row>
    <row r="741" spans="3:12" ht="12.75">
      <c r="C741"/>
      <c r="D741"/>
      <c r="E741"/>
      <c r="F741"/>
      <c r="G741"/>
      <c r="H741"/>
      <c r="I741"/>
      <c r="K741"/>
      <c r="L741"/>
    </row>
    <row r="742" spans="3:12" ht="12.75">
      <c r="C742"/>
      <c r="D742"/>
      <c r="E742"/>
      <c r="F742"/>
      <c r="G742"/>
      <c r="H742"/>
      <c r="I742"/>
      <c r="K742"/>
      <c r="L742"/>
    </row>
    <row r="743" spans="3:12" ht="12.75">
      <c r="C743"/>
      <c r="D743"/>
      <c r="E743"/>
      <c r="F743"/>
      <c r="G743"/>
      <c r="H743"/>
      <c r="I743"/>
      <c r="K743"/>
      <c r="L743"/>
    </row>
    <row r="744" spans="3:12" ht="12.75">
      <c r="C744"/>
      <c r="D744"/>
      <c r="E744"/>
      <c r="F744"/>
      <c r="G744"/>
      <c r="H744"/>
      <c r="I744"/>
      <c r="K744"/>
      <c r="L744"/>
    </row>
    <row r="745" spans="3:12" ht="12.75">
      <c r="C745"/>
      <c r="D745"/>
      <c r="E745"/>
      <c r="F745"/>
      <c r="G745"/>
      <c r="H745"/>
      <c r="I745"/>
      <c r="K745"/>
      <c r="L745"/>
    </row>
    <row r="746" spans="3:12" ht="12.75">
      <c r="C746"/>
      <c r="D746"/>
      <c r="E746"/>
      <c r="F746"/>
      <c r="G746"/>
      <c r="H746"/>
      <c r="I746"/>
      <c r="K746"/>
      <c r="L746"/>
    </row>
    <row r="747" spans="3:12" ht="12.75">
      <c r="C747"/>
      <c r="D747"/>
      <c r="E747"/>
      <c r="F747"/>
      <c r="G747"/>
      <c r="H747"/>
      <c r="I747"/>
      <c r="K747"/>
      <c r="L747"/>
    </row>
    <row r="748" spans="3:12" ht="12.75">
      <c r="C748"/>
      <c r="D748"/>
      <c r="E748"/>
      <c r="F748"/>
      <c r="G748"/>
      <c r="H748"/>
      <c r="I748"/>
      <c r="K748"/>
      <c r="L748"/>
    </row>
    <row r="749" spans="3:12" ht="12.75">
      <c r="C749"/>
      <c r="D749"/>
      <c r="E749"/>
      <c r="F749"/>
      <c r="G749"/>
      <c r="H749"/>
      <c r="I749"/>
      <c r="K749"/>
      <c r="L749"/>
    </row>
    <row r="750" spans="3:12" ht="12.75">
      <c r="C750"/>
      <c r="D750"/>
      <c r="E750"/>
      <c r="F750"/>
      <c r="G750"/>
      <c r="H750"/>
      <c r="I750"/>
      <c r="K750"/>
      <c r="L750"/>
    </row>
    <row r="751" spans="3:12" ht="12.75">
      <c r="C751"/>
      <c r="D751"/>
      <c r="E751"/>
      <c r="F751"/>
      <c r="G751"/>
      <c r="H751"/>
      <c r="I751"/>
      <c r="K751"/>
      <c r="L751"/>
    </row>
    <row r="752" spans="3:12" ht="12.75">
      <c r="C752"/>
      <c r="D752"/>
      <c r="E752"/>
      <c r="F752"/>
      <c r="G752"/>
      <c r="H752"/>
      <c r="I752"/>
      <c r="K752"/>
      <c r="L752"/>
    </row>
    <row r="753" spans="3:12" ht="12.75">
      <c r="C753"/>
      <c r="D753"/>
      <c r="E753"/>
      <c r="F753"/>
      <c r="G753"/>
      <c r="H753"/>
      <c r="I753"/>
      <c r="K753"/>
      <c r="L753"/>
    </row>
    <row r="754" spans="3:12" ht="12.75">
      <c r="C754"/>
      <c r="D754"/>
      <c r="E754"/>
      <c r="F754"/>
      <c r="G754"/>
      <c r="H754"/>
      <c r="I754"/>
      <c r="K754"/>
      <c r="L754"/>
    </row>
    <row r="755" spans="3:12" ht="12.75">
      <c r="C755"/>
      <c r="D755"/>
      <c r="E755"/>
      <c r="F755"/>
      <c r="G755"/>
      <c r="H755"/>
      <c r="I755"/>
      <c r="K755"/>
      <c r="L755"/>
    </row>
    <row r="756" spans="3:12" ht="12.75">
      <c r="C756"/>
      <c r="D756"/>
      <c r="E756"/>
      <c r="F756"/>
      <c r="G756"/>
      <c r="H756"/>
      <c r="I756"/>
      <c r="K756"/>
      <c r="L756"/>
    </row>
    <row r="757" spans="3:12" ht="12.75">
      <c r="C757"/>
      <c r="D757"/>
      <c r="E757"/>
      <c r="F757"/>
      <c r="G757"/>
      <c r="H757"/>
      <c r="I757"/>
      <c r="K757"/>
      <c r="L757"/>
    </row>
    <row r="758" spans="3:12" ht="12.75">
      <c r="C758"/>
      <c r="D758"/>
      <c r="E758"/>
      <c r="F758"/>
      <c r="G758"/>
      <c r="H758"/>
      <c r="I758"/>
      <c r="K758"/>
      <c r="L758"/>
    </row>
    <row r="759" spans="3:12" ht="12.75">
      <c r="C759"/>
      <c r="D759"/>
      <c r="E759"/>
      <c r="F759"/>
      <c r="G759"/>
      <c r="H759"/>
      <c r="I759"/>
      <c r="K759"/>
      <c r="L759"/>
    </row>
    <row r="760" spans="3:12" ht="12.75">
      <c r="C760"/>
      <c r="D760"/>
      <c r="E760"/>
      <c r="F760"/>
      <c r="G760"/>
      <c r="H760"/>
      <c r="I760"/>
      <c r="K760"/>
      <c r="L760"/>
    </row>
    <row r="761" spans="3:12" ht="12.75">
      <c r="C761"/>
      <c r="D761"/>
      <c r="E761"/>
      <c r="F761"/>
      <c r="G761"/>
      <c r="H761"/>
      <c r="I761"/>
      <c r="K761"/>
      <c r="L761"/>
    </row>
    <row r="762" spans="3:12" ht="12.75">
      <c r="C762"/>
      <c r="D762"/>
      <c r="E762"/>
      <c r="F762"/>
      <c r="G762"/>
      <c r="H762"/>
      <c r="I762"/>
      <c r="K762"/>
      <c r="L762"/>
    </row>
    <row r="763" spans="3:12" ht="12.75">
      <c r="C763"/>
      <c r="D763"/>
      <c r="E763"/>
      <c r="F763"/>
      <c r="G763"/>
      <c r="H763"/>
      <c r="I763"/>
      <c r="K763"/>
      <c r="L763"/>
    </row>
    <row r="764" spans="3:12" ht="12.75">
      <c r="C764"/>
      <c r="D764"/>
      <c r="E764"/>
      <c r="F764"/>
      <c r="G764"/>
      <c r="H764"/>
      <c r="I764"/>
      <c r="K764"/>
      <c r="L764"/>
    </row>
    <row r="765" spans="3:12" ht="12.75">
      <c r="C765"/>
      <c r="D765"/>
      <c r="E765"/>
      <c r="F765"/>
      <c r="G765"/>
      <c r="H765"/>
      <c r="I765"/>
      <c r="K765"/>
      <c r="L765"/>
    </row>
    <row r="766" spans="3:12" ht="12.75">
      <c r="C766"/>
      <c r="D766"/>
      <c r="E766"/>
      <c r="F766"/>
      <c r="G766"/>
      <c r="H766"/>
      <c r="I766"/>
      <c r="K766"/>
      <c r="L766"/>
    </row>
    <row r="767" spans="3:12" ht="12.75">
      <c r="C767"/>
      <c r="D767"/>
      <c r="E767"/>
      <c r="F767"/>
      <c r="G767"/>
      <c r="H767"/>
      <c r="I767"/>
      <c r="K767"/>
      <c r="L767"/>
    </row>
    <row r="768" spans="3:12" ht="12.75">
      <c r="C768"/>
      <c r="D768"/>
      <c r="E768"/>
      <c r="F768"/>
      <c r="G768"/>
      <c r="H768"/>
      <c r="I768"/>
      <c r="K768"/>
      <c r="L768"/>
    </row>
    <row r="769" spans="3:12" ht="12.75">
      <c r="C769"/>
      <c r="D769"/>
      <c r="E769"/>
      <c r="F769"/>
      <c r="G769"/>
      <c r="H769"/>
      <c r="I769"/>
      <c r="K769"/>
      <c r="L769"/>
    </row>
    <row r="770" spans="3:12" ht="12.75">
      <c r="C770"/>
      <c r="D770"/>
      <c r="E770"/>
      <c r="F770"/>
      <c r="G770"/>
      <c r="H770"/>
      <c r="I770"/>
      <c r="K770"/>
      <c r="L770"/>
    </row>
    <row r="771" spans="3:12" ht="12.75">
      <c r="C771"/>
      <c r="D771"/>
      <c r="E771"/>
      <c r="F771"/>
      <c r="G771"/>
      <c r="H771"/>
      <c r="I771"/>
      <c r="K771"/>
      <c r="L771"/>
    </row>
    <row r="772" spans="3:12" ht="12.75">
      <c r="C772"/>
      <c r="D772"/>
      <c r="E772"/>
      <c r="F772"/>
      <c r="G772"/>
      <c r="H772"/>
      <c r="I772"/>
      <c r="K772"/>
      <c r="L772"/>
    </row>
    <row r="773" spans="3:12" ht="12.75">
      <c r="C773"/>
      <c r="D773"/>
      <c r="E773"/>
      <c r="F773"/>
      <c r="G773"/>
      <c r="H773"/>
      <c r="I773"/>
      <c r="K773"/>
      <c r="L773"/>
    </row>
    <row r="774" spans="3:12" ht="12.75">
      <c r="C774"/>
      <c r="D774"/>
      <c r="E774"/>
      <c r="F774"/>
      <c r="G774"/>
      <c r="H774"/>
      <c r="I774"/>
      <c r="K774"/>
      <c r="L774"/>
    </row>
    <row r="775" spans="3:12" ht="12.75">
      <c r="C775"/>
      <c r="D775"/>
      <c r="E775"/>
      <c r="F775"/>
      <c r="G775"/>
      <c r="H775"/>
      <c r="I775"/>
      <c r="K775"/>
      <c r="L775"/>
    </row>
    <row r="776" spans="3:12" ht="12.75">
      <c r="C776"/>
      <c r="D776"/>
      <c r="E776"/>
      <c r="F776"/>
      <c r="G776"/>
      <c r="H776"/>
      <c r="I776"/>
      <c r="K776"/>
      <c r="L776"/>
    </row>
    <row r="777" spans="3:12" ht="12.75">
      <c r="C777"/>
      <c r="D777"/>
      <c r="E777"/>
      <c r="F777"/>
      <c r="G777"/>
      <c r="H777"/>
      <c r="I777"/>
      <c r="K777"/>
      <c r="L777"/>
    </row>
    <row r="778" spans="3:12" ht="12.75">
      <c r="C778"/>
      <c r="D778"/>
      <c r="E778"/>
      <c r="F778"/>
      <c r="G778"/>
      <c r="H778"/>
      <c r="I778"/>
      <c r="K778"/>
      <c r="L778"/>
    </row>
    <row r="779" spans="3:12" ht="12.75">
      <c r="C779"/>
      <c r="D779"/>
      <c r="E779"/>
      <c r="F779"/>
      <c r="G779"/>
      <c r="H779"/>
      <c r="I779"/>
      <c r="K779"/>
      <c r="L779"/>
    </row>
    <row r="780" spans="3:12" ht="12.75">
      <c r="C780"/>
      <c r="D780"/>
      <c r="E780"/>
      <c r="F780"/>
      <c r="G780"/>
      <c r="H780"/>
      <c r="I780"/>
      <c r="K780"/>
      <c r="L780"/>
    </row>
    <row r="781" spans="3:12" ht="12.75">
      <c r="C781"/>
      <c r="D781"/>
      <c r="E781"/>
      <c r="F781"/>
      <c r="G781"/>
      <c r="H781"/>
      <c r="I781"/>
      <c r="K781"/>
      <c r="L781"/>
    </row>
    <row r="782" spans="3:12" ht="12.75">
      <c r="C782"/>
      <c r="D782"/>
      <c r="E782"/>
      <c r="F782"/>
      <c r="G782"/>
      <c r="H782"/>
      <c r="I782"/>
      <c r="K782"/>
      <c r="L782"/>
    </row>
    <row r="783" spans="3:12" ht="12.75">
      <c r="C783"/>
      <c r="D783"/>
      <c r="E783"/>
      <c r="F783"/>
      <c r="G783"/>
      <c r="H783"/>
      <c r="I783"/>
      <c r="K783"/>
      <c r="L783"/>
    </row>
    <row r="784" spans="3:12" ht="12.75">
      <c r="C784"/>
      <c r="D784"/>
      <c r="E784"/>
      <c r="F784"/>
      <c r="G784"/>
      <c r="H784"/>
      <c r="I784"/>
      <c r="K784"/>
      <c r="L784"/>
    </row>
    <row r="785" spans="3:12" ht="12.75">
      <c r="C785"/>
      <c r="D785"/>
      <c r="E785"/>
      <c r="F785"/>
      <c r="G785"/>
      <c r="H785"/>
      <c r="I785"/>
      <c r="K785"/>
      <c r="L785"/>
    </row>
    <row r="786" spans="3:12" ht="12.75">
      <c r="C786"/>
      <c r="D786"/>
      <c r="E786"/>
      <c r="F786"/>
      <c r="G786"/>
      <c r="H786"/>
      <c r="I786"/>
      <c r="K786"/>
      <c r="L786"/>
    </row>
    <row r="787" spans="3:12" ht="12.75">
      <c r="C787"/>
      <c r="D787"/>
      <c r="E787"/>
      <c r="F787"/>
      <c r="G787"/>
      <c r="H787"/>
      <c r="I787"/>
      <c r="K787"/>
      <c r="L787"/>
    </row>
    <row r="788" spans="3:12" ht="12.75">
      <c r="C788"/>
      <c r="D788"/>
      <c r="E788"/>
      <c r="F788"/>
      <c r="G788"/>
      <c r="H788"/>
      <c r="I788"/>
      <c r="K788"/>
      <c r="L788"/>
    </row>
    <row r="789" spans="3:12" ht="12.75">
      <c r="C789"/>
      <c r="D789"/>
      <c r="E789"/>
      <c r="F789"/>
      <c r="G789"/>
      <c r="H789"/>
      <c r="I789"/>
      <c r="K789"/>
      <c r="L789"/>
    </row>
    <row r="790" spans="3:12" ht="12.75">
      <c r="C790"/>
      <c r="D790"/>
      <c r="E790"/>
      <c r="F790"/>
      <c r="G790"/>
      <c r="H790"/>
      <c r="I790"/>
      <c r="K790"/>
      <c r="L790"/>
    </row>
    <row r="791" spans="3:12" ht="12.75">
      <c r="C791"/>
      <c r="D791"/>
      <c r="E791"/>
      <c r="F791"/>
      <c r="G791"/>
      <c r="H791"/>
      <c r="I791"/>
      <c r="K791"/>
      <c r="L791"/>
    </row>
    <row r="792" spans="3:12" ht="12.75">
      <c r="C792"/>
      <c r="D792"/>
      <c r="E792"/>
      <c r="F792"/>
      <c r="G792"/>
      <c r="H792"/>
      <c r="I792"/>
      <c r="K792"/>
      <c r="L792"/>
    </row>
    <row r="793" spans="3:12" ht="12.75">
      <c r="C793"/>
      <c r="D793"/>
      <c r="E793"/>
      <c r="F793"/>
      <c r="G793"/>
      <c r="H793"/>
      <c r="I793"/>
      <c r="K793"/>
      <c r="L793"/>
    </row>
    <row r="794" spans="3:12" ht="12.75">
      <c r="C794"/>
      <c r="D794"/>
      <c r="E794"/>
      <c r="F794"/>
      <c r="G794"/>
      <c r="H794"/>
      <c r="I794"/>
      <c r="K794"/>
      <c r="L794"/>
    </row>
    <row r="795" spans="3:12" ht="12.75">
      <c r="C795"/>
      <c r="D795"/>
      <c r="E795"/>
      <c r="F795"/>
      <c r="G795"/>
      <c r="H795"/>
      <c r="I795"/>
      <c r="K795"/>
      <c r="L795"/>
    </row>
    <row r="796" spans="3:12" ht="12.75">
      <c r="C796"/>
      <c r="D796"/>
      <c r="E796"/>
      <c r="F796"/>
      <c r="G796"/>
      <c r="H796"/>
      <c r="I796"/>
      <c r="K796"/>
      <c r="L796"/>
    </row>
    <row r="797" spans="3:12" ht="12.75">
      <c r="C797"/>
      <c r="D797"/>
      <c r="E797"/>
      <c r="F797"/>
      <c r="G797"/>
      <c r="H797"/>
      <c r="I797"/>
      <c r="K797"/>
      <c r="L797"/>
    </row>
    <row r="798" spans="3:12" ht="12.75">
      <c r="C798"/>
      <c r="D798"/>
      <c r="E798"/>
      <c r="F798"/>
      <c r="G798"/>
      <c r="H798"/>
      <c r="I798"/>
      <c r="K798"/>
      <c r="L798"/>
    </row>
    <row r="799" spans="3:12" ht="12.75">
      <c r="C799"/>
      <c r="D799"/>
      <c r="E799"/>
      <c r="F799"/>
      <c r="G799"/>
      <c r="H799"/>
      <c r="I799"/>
      <c r="K799"/>
      <c r="L799"/>
    </row>
    <row r="800" spans="3:12" ht="12.75">
      <c r="C800"/>
      <c r="D800"/>
      <c r="E800"/>
      <c r="F800"/>
      <c r="G800"/>
      <c r="H800"/>
      <c r="I800"/>
      <c r="K800"/>
      <c r="L800"/>
    </row>
    <row r="801" spans="3:12" ht="12.75">
      <c r="C801"/>
      <c r="D801"/>
      <c r="E801"/>
      <c r="F801"/>
      <c r="G801"/>
      <c r="H801"/>
      <c r="I801"/>
      <c r="K801"/>
      <c r="L801"/>
    </row>
    <row r="802" spans="3:12" ht="12.75">
      <c r="C802"/>
      <c r="D802"/>
      <c r="E802"/>
      <c r="F802"/>
      <c r="G802"/>
      <c r="H802"/>
      <c r="I802"/>
      <c r="K802"/>
      <c r="L802"/>
    </row>
    <row r="803" spans="3:12" ht="12.75">
      <c r="C803"/>
      <c r="D803"/>
      <c r="E803"/>
      <c r="F803"/>
      <c r="G803"/>
      <c r="H803"/>
      <c r="I803"/>
      <c r="K803"/>
      <c r="L803"/>
    </row>
    <row r="804" spans="3:12" ht="12.75">
      <c r="C804"/>
      <c r="D804"/>
      <c r="E804"/>
      <c r="F804"/>
      <c r="G804"/>
      <c r="H804"/>
      <c r="I804"/>
      <c r="K804"/>
      <c r="L804"/>
    </row>
    <row r="805" spans="3:12" ht="12.75">
      <c r="C805"/>
      <c r="D805"/>
      <c r="E805"/>
      <c r="F805"/>
      <c r="G805"/>
      <c r="H805"/>
      <c r="I805"/>
      <c r="K805"/>
      <c r="L805"/>
    </row>
    <row r="806" spans="3:12" ht="12.75">
      <c r="C806"/>
      <c r="D806"/>
      <c r="E806"/>
      <c r="F806"/>
      <c r="G806"/>
      <c r="H806"/>
      <c r="I806"/>
      <c r="K806"/>
      <c r="L806"/>
    </row>
    <row r="807" spans="3:12" ht="12.75">
      <c r="C807"/>
      <c r="D807"/>
      <c r="E807"/>
      <c r="F807"/>
      <c r="G807"/>
      <c r="H807"/>
      <c r="I807"/>
      <c r="K807"/>
      <c r="L807"/>
    </row>
    <row r="808" spans="3:12" ht="12.75">
      <c r="C808"/>
      <c r="D808"/>
      <c r="E808"/>
      <c r="F808"/>
      <c r="G808"/>
      <c r="H808"/>
      <c r="I808"/>
      <c r="K808"/>
      <c r="L808"/>
    </row>
    <row r="809" spans="3:12" ht="12.75">
      <c r="C809"/>
      <c r="D809"/>
      <c r="E809"/>
      <c r="F809"/>
      <c r="G809"/>
      <c r="H809"/>
      <c r="I809"/>
      <c r="K809"/>
      <c r="L809"/>
    </row>
    <row r="810" spans="3:12" ht="12.75">
      <c r="C810"/>
      <c r="D810"/>
      <c r="E810"/>
      <c r="F810"/>
      <c r="G810"/>
      <c r="H810"/>
      <c r="I810"/>
      <c r="K810"/>
      <c r="L810"/>
    </row>
    <row r="811" spans="3:12" ht="12.75">
      <c r="C811"/>
      <c r="D811"/>
      <c r="E811"/>
      <c r="F811"/>
      <c r="G811"/>
      <c r="H811"/>
      <c r="I811"/>
      <c r="K811"/>
      <c r="L811"/>
    </row>
    <row r="812" spans="3:12" ht="12.75">
      <c r="C812"/>
      <c r="D812"/>
      <c r="E812"/>
      <c r="F812"/>
      <c r="G812"/>
      <c r="H812"/>
      <c r="I812"/>
      <c r="K812"/>
      <c r="L812"/>
    </row>
    <row r="813" spans="3:12" ht="12.75">
      <c r="C813"/>
      <c r="D813"/>
      <c r="E813"/>
      <c r="F813"/>
      <c r="G813"/>
      <c r="H813"/>
      <c r="I813"/>
      <c r="K813"/>
      <c r="L813"/>
    </row>
    <row r="814" spans="3:12" ht="12.75">
      <c r="C814"/>
      <c r="D814"/>
      <c r="E814"/>
      <c r="F814"/>
      <c r="G814"/>
      <c r="H814"/>
      <c r="I814"/>
      <c r="K814"/>
      <c r="L814"/>
    </row>
    <row r="815" spans="3:12" ht="12.75">
      <c r="C815"/>
      <c r="D815"/>
      <c r="E815"/>
      <c r="F815"/>
      <c r="G815"/>
      <c r="H815"/>
      <c r="I815"/>
      <c r="K815"/>
      <c r="L815"/>
    </row>
    <row r="816" spans="3:12" ht="12.75">
      <c r="C816"/>
      <c r="D816"/>
      <c r="E816"/>
      <c r="F816"/>
      <c r="G816"/>
      <c r="H816"/>
      <c r="I816"/>
      <c r="K816"/>
      <c r="L816"/>
    </row>
    <row r="817" spans="3:12" ht="12.75">
      <c r="C817"/>
      <c r="D817"/>
      <c r="E817"/>
      <c r="F817"/>
      <c r="G817"/>
      <c r="H817"/>
      <c r="I817"/>
      <c r="K817"/>
      <c r="L817"/>
    </row>
    <row r="818" spans="3:12" ht="12.75">
      <c r="C818"/>
      <c r="D818"/>
      <c r="E818"/>
      <c r="F818"/>
      <c r="G818"/>
      <c r="H818"/>
      <c r="I818"/>
      <c r="K818"/>
      <c r="L818"/>
    </row>
    <row r="819" spans="3:12" ht="12.75">
      <c r="C819"/>
      <c r="D819"/>
      <c r="E819"/>
      <c r="F819"/>
      <c r="G819"/>
      <c r="H819"/>
      <c r="I819"/>
      <c r="K819"/>
      <c r="L819"/>
    </row>
    <row r="820" spans="3:12" ht="12.75">
      <c r="C820"/>
      <c r="D820"/>
      <c r="E820"/>
      <c r="F820"/>
      <c r="G820"/>
      <c r="H820"/>
      <c r="I820"/>
      <c r="K820"/>
      <c r="L820"/>
    </row>
    <row r="821" spans="3:12" ht="12.75">
      <c r="C821"/>
      <c r="D821"/>
      <c r="E821"/>
      <c r="F821"/>
      <c r="G821"/>
      <c r="H821"/>
      <c r="I821"/>
      <c r="K821"/>
      <c r="L821"/>
    </row>
    <row r="822" spans="3:12" ht="12.75">
      <c r="C822"/>
      <c r="D822"/>
      <c r="E822"/>
      <c r="F822"/>
      <c r="G822"/>
      <c r="H822"/>
      <c r="I822"/>
      <c r="K822"/>
      <c r="L822"/>
    </row>
    <row r="823" spans="3:12" ht="12.75">
      <c r="C823"/>
      <c r="D823"/>
      <c r="E823"/>
      <c r="F823"/>
      <c r="G823"/>
      <c r="H823"/>
      <c r="I823"/>
      <c r="K823"/>
      <c r="L823"/>
    </row>
    <row r="824" spans="3:12" ht="12.75">
      <c r="C824"/>
      <c r="D824"/>
      <c r="E824"/>
      <c r="F824"/>
      <c r="G824"/>
      <c r="H824"/>
      <c r="I824"/>
      <c r="K824"/>
      <c r="L824"/>
    </row>
    <row r="825" spans="3:12" ht="12.75">
      <c r="C825"/>
      <c r="D825"/>
      <c r="E825"/>
      <c r="F825"/>
      <c r="G825"/>
      <c r="H825"/>
      <c r="I825"/>
      <c r="K825"/>
      <c r="L825"/>
    </row>
    <row r="826" spans="3:12" ht="12.75">
      <c r="C826"/>
      <c r="D826"/>
      <c r="E826"/>
      <c r="F826"/>
      <c r="G826"/>
      <c r="H826"/>
      <c r="I826"/>
      <c r="K826"/>
      <c r="L826"/>
    </row>
    <row r="827" spans="3:12" ht="12.75">
      <c r="C827"/>
      <c r="D827"/>
      <c r="E827"/>
      <c r="F827"/>
      <c r="G827"/>
      <c r="H827"/>
      <c r="I827"/>
      <c r="K827"/>
      <c r="L827"/>
    </row>
    <row r="828" spans="3:12" ht="12.75">
      <c r="C828"/>
      <c r="D828"/>
      <c r="E828"/>
      <c r="F828"/>
      <c r="G828"/>
      <c r="H828"/>
      <c r="I828"/>
      <c r="K828"/>
      <c r="L828"/>
    </row>
    <row r="829" spans="3:12" ht="12.75">
      <c r="C829"/>
      <c r="D829"/>
      <c r="E829"/>
      <c r="F829"/>
      <c r="G829"/>
      <c r="H829"/>
      <c r="I829"/>
      <c r="K829"/>
      <c r="L829"/>
    </row>
    <row r="830" spans="3:12" ht="12.75">
      <c r="C830"/>
      <c r="D830"/>
      <c r="E830"/>
      <c r="F830"/>
      <c r="G830"/>
      <c r="H830"/>
      <c r="I830"/>
      <c r="K830"/>
      <c r="L830"/>
    </row>
    <row r="831" spans="3:12" ht="12.75">
      <c r="C831"/>
      <c r="D831"/>
      <c r="E831"/>
      <c r="F831"/>
      <c r="G831"/>
      <c r="H831"/>
      <c r="I831"/>
      <c r="K831"/>
      <c r="L831"/>
    </row>
    <row r="832" spans="3:12" ht="12.75">
      <c r="C832"/>
      <c r="D832"/>
      <c r="E832"/>
      <c r="F832"/>
      <c r="G832"/>
      <c r="H832"/>
      <c r="I832"/>
      <c r="K832"/>
      <c r="L832"/>
    </row>
    <row r="833" spans="3:12" ht="12.75">
      <c r="C833"/>
      <c r="D833"/>
      <c r="E833"/>
      <c r="F833"/>
      <c r="G833"/>
      <c r="H833"/>
      <c r="I833"/>
      <c r="K833"/>
      <c r="L833"/>
    </row>
    <row r="834" spans="3:12" ht="12.75">
      <c r="C834"/>
      <c r="D834"/>
      <c r="E834"/>
      <c r="F834"/>
      <c r="G834"/>
      <c r="H834"/>
      <c r="I834"/>
      <c r="K834"/>
      <c r="L834"/>
    </row>
    <row r="835" spans="3:12" ht="12.75">
      <c r="C835"/>
      <c r="D835"/>
      <c r="E835"/>
      <c r="F835"/>
      <c r="G835"/>
      <c r="H835"/>
      <c r="I835"/>
      <c r="K835"/>
      <c r="L835"/>
    </row>
    <row r="836" spans="3:12" ht="12.75">
      <c r="C836"/>
      <c r="D836"/>
      <c r="E836"/>
      <c r="F836"/>
      <c r="G836"/>
      <c r="H836"/>
      <c r="I836"/>
      <c r="K836"/>
      <c r="L836"/>
    </row>
    <row r="837" spans="3:12" ht="12.75">
      <c r="C837"/>
      <c r="D837"/>
      <c r="E837"/>
      <c r="F837"/>
      <c r="G837"/>
      <c r="H837"/>
      <c r="I837"/>
      <c r="K837"/>
      <c r="L837"/>
    </row>
    <row r="838" spans="3:12" ht="12.75">
      <c r="C838"/>
      <c r="D838"/>
      <c r="E838"/>
      <c r="F838"/>
      <c r="G838"/>
      <c r="H838"/>
      <c r="I838"/>
      <c r="K838"/>
      <c r="L838"/>
    </row>
    <row r="839" spans="3:12" ht="12.75">
      <c r="C839"/>
      <c r="D839"/>
      <c r="E839"/>
      <c r="F839"/>
      <c r="G839"/>
      <c r="H839"/>
      <c r="I839"/>
      <c r="K839"/>
      <c r="L839"/>
    </row>
    <row r="840" spans="3:12" ht="12.75">
      <c r="C840"/>
      <c r="D840"/>
      <c r="E840"/>
      <c r="F840"/>
      <c r="G840"/>
      <c r="H840"/>
      <c r="I840"/>
      <c r="K840"/>
      <c r="L840"/>
    </row>
    <row r="841" spans="3:12" ht="12.75">
      <c r="C841"/>
      <c r="D841"/>
      <c r="E841"/>
      <c r="F841"/>
      <c r="G841"/>
      <c r="H841"/>
      <c r="I841"/>
      <c r="K841"/>
      <c r="L841"/>
    </row>
    <row r="842" spans="3:12" ht="12.75">
      <c r="C842"/>
      <c r="D842"/>
      <c r="E842"/>
      <c r="F842"/>
      <c r="G842"/>
      <c r="H842"/>
      <c r="I842"/>
      <c r="K842"/>
      <c r="L842"/>
    </row>
    <row r="843" spans="3:12" ht="12.75">
      <c r="C843"/>
      <c r="D843"/>
      <c r="E843"/>
      <c r="F843"/>
      <c r="G843"/>
      <c r="H843"/>
      <c r="I843"/>
      <c r="K843"/>
      <c r="L843"/>
    </row>
    <row r="844" spans="3:12" ht="12.75">
      <c r="C844"/>
      <c r="D844"/>
      <c r="E844"/>
      <c r="F844"/>
      <c r="G844"/>
      <c r="H844"/>
      <c r="I844"/>
      <c r="K844"/>
      <c r="L844"/>
    </row>
    <row r="845" spans="3:12" ht="12.75">
      <c r="C845"/>
      <c r="D845"/>
      <c r="E845"/>
      <c r="F845"/>
      <c r="G845"/>
      <c r="H845"/>
      <c r="I845"/>
      <c r="K845"/>
      <c r="L845"/>
    </row>
    <row r="846" spans="3:12" ht="12.75">
      <c r="C846"/>
      <c r="D846"/>
      <c r="E846"/>
      <c r="F846"/>
      <c r="G846"/>
      <c r="H846"/>
      <c r="I846"/>
      <c r="K846"/>
      <c r="L846"/>
    </row>
    <row r="847" spans="3:12" ht="12.75">
      <c r="C847"/>
      <c r="D847"/>
      <c r="E847"/>
      <c r="F847"/>
      <c r="G847"/>
      <c r="H847"/>
      <c r="I847"/>
      <c r="K847"/>
      <c r="L847"/>
    </row>
    <row r="848" spans="3:12" ht="12.75">
      <c r="C848"/>
      <c r="D848"/>
      <c r="E848"/>
      <c r="F848"/>
      <c r="G848"/>
      <c r="H848"/>
      <c r="I848"/>
      <c r="K848"/>
      <c r="L848"/>
    </row>
    <row r="849" spans="3:12" ht="12.75">
      <c r="C849"/>
      <c r="D849"/>
      <c r="E849"/>
      <c r="F849"/>
      <c r="G849"/>
      <c r="H849"/>
      <c r="I849"/>
      <c r="K849"/>
      <c r="L849"/>
    </row>
    <row r="850" spans="3:12" ht="12.75">
      <c r="C850"/>
      <c r="D850"/>
      <c r="E850"/>
      <c r="F850"/>
      <c r="G850"/>
      <c r="H850"/>
      <c r="I850"/>
      <c r="K850"/>
      <c r="L850"/>
    </row>
    <row r="851" spans="3:12" ht="12.75">
      <c r="C851"/>
      <c r="D851"/>
      <c r="E851"/>
      <c r="F851"/>
      <c r="G851"/>
      <c r="H851"/>
      <c r="I851"/>
      <c r="K851"/>
      <c r="L851"/>
    </row>
    <row r="852" spans="3:12" ht="12.75">
      <c r="C852"/>
      <c r="D852"/>
      <c r="E852"/>
      <c r="F852"/>
      <c r="G852"/>
      <c r="H852"/>
      <c r="I852"/>
      <c r="K852"/>
      <c r="L852"/>
    </row>
    <row r="853" spans="3:12" ht="12.75">
      <c r="C853"/>
      <c r="D853"/>
      <c r="E853"/>
      <c r="F853"/>
      <c r="G853"/>
      <c r="H853"/>
      <c r="I853"/>
      <c r="K853"/>
      <c r="L853"/>
    </row>
    <row r="854" spans="3:12" ht="12.75">
      <c r="C854"/>
      <c r="D854"/>
      <c r="E854"/>
      <c r="F854"/>
      <c r="G854"/>
      <c r="H854"/>
      <c r="I854"/>
      <c r="K854"/>
      <c r="L854"/>
    </row>
    <row r="855" spans="3:12" ht="12.75">
      <c r="C855"/>
      <c r="D855"/>
      <c r="E855"/>
      <c r="F855"/>
      <c r="G855"/>
      <c r="H855"/>
      <c r="I855"/>
      <c r="K855"/>
      <c r="L855"/>
    </row>
    <row r="856" spans="3:12" ht="12.75">
      <c r="C856"/>
      <c r="D856"/>
      <c r="E856"/>
      <c r="F856"/>
      <c r="G856"/>
      <c r="H856"/>
      <c r="I856"/>
      <c r="K856"/>
      <c r="L856"/>
    </row>
    <row r="857" spans="3:12" ht="12.75">
      <c r="C857"/>
      <c r="D857"/>
      <c r="E857"/>
      <c r="F857"/>
      <c r="G857"/>
      <c r="H857"/>
      <c r="I857"/>
      <c r="K857"/>
      <c r="L857"/>
    </row>
    <row r="858" spans="3:12" ht="12.75">
      <c r="C858"/>
      <c r="D858"/>
      <c r="E858"/>
      <c r="F858"/>
      <c r="G858"/>
      <c r="H858"/>
      <c r="I858"/>
      <c r="K858"/>
      <c r="L858"/>
    </row>
    <row r="859" spans="3:12" ht="12.75">
      <c r="C859"/>
      <c r="D859"/>
      <c r="E859"/>
      <c r="F859"/>
      <c r="G859"/>
      <c r="H859"/>
      <c r="I859"/>
      <c r="K859"/>
      <c r="L859"/>
    </row>
    <row r="860" spans="3:12" ht="12.75">
      <c r="C860"/>
      <c r="D860"/>
      <c r="E860"/>
      <c r="F860"/>
      <c r="G860"/>
      <c r="H860"/>
      <c r="I860"/>
      <c r="K860"/>
      <c r="L860"/>
    </row>
    <row r="861" spans="3:12" ht="12.75">
      <c r="C861"/>
      <c r="D861"/>
      <c r="E861"/>
      <c r="F861"/>
      <c r="G861"/>
      <c r="H861"/>
      <c r="I861"/>
      <c r="K861"/>
      <c r="L861"/>
    </row>
    <row r="862" spans="3:12" ht="12.75">
      <c r="C862"/>
      <c r="D862"/>
      <c r="E862"/>
      <c r="F862"/>
      <c r="G862"/>
      <c r="H862"/>
      <c r="I862"/>
      <c r="K862"/>
      <c r="L862"/>
    </row>
    <row r="863" spans="3:12" ht="12.75">
      <c r="C863"/>
      <c r="D863"/>
      <c r="E863"/>
      <c r="F863"/>
      <c r="G863"/>
      <c r="H863"/>
      <c r="I863"/>
      <c r="K863"/>
      <c r="L863"/>
    </row>
    <row r="864" spans="3:12" ht="12.75">
      <c r="C864"/>
      <c r="D864"/>
      <c r="E864"/>
      <c r="F864"/>
      <c r="G864"/>
      <c r="H864"/>
      <c r="I864"/>
      <c r="K864"/>
      <c r="L864"/>
    </row>
    <row r="865" spans="3:12" ht="12.75">
      <c r="C865"/>
      <c r="D865"/>
      <c r="E865"/>
      <c r="F865"/>
      <c r="G865"/>
      <c r="H865"/>
      <c r="I865"/>
      <c r="K865"/>
      <c r="L865"/>
    </row>
    <row r="866" spans="3:12" ht="12.75">
      <c r="C866"/>
      <c r="D866"/>
      <c r="E866"/>
      <c r="F866"/>
      <c r="G866"/>
      <c r="H866"/>
      <c r="I866"/>
      <c r="K866"/>
      <c r="L866"/>
    </row>
    <row r="867" spans="3:12" ht="12.75">
      <c r="C867"/>
      <c r="D867"/>
      <c r="E867"/>
      <c r="F867"/>
      <c r="G867"/>
      <c r="H867"/>
      <c r="I867"/>
      <c r="K867"/>
      <c r="L867"/>
    </row>
    <row r="868" spans="3:12" ht="12.75">
      <c r="C868"/>
      <c r="D868"/>
      <c r="E868"/>
      <c r="F868"/>
      <c r="G868"/>
      <c r="H868"/>
      <c r="I868"/>
      <c r="K868"/>
      <c r="L868"/>
    </row>
    <row r="869" spans="3:12" ht="12.75">
      <c r="C869"/>
      <c r="D869"/>
      <c r="E869"/>
      <c r="F869"/>
      <c r="G869"/>
      <c r="H869"/>
      <c r="I869"/>
      <c r="K869"/>
      <c r="L869"/>
    </row>
    <row r="870" spans="3:12" ht="12.75">
      <c r="C870"/>
      <c r="D870"/>
      <c r="E870"/>
      <c r="F870"/>
      <c r="G870"/>
      <c r="H870"/>
      <c r="I870"/>
      <c r="K870"/>
      <c r="L870"/>
    </row>
    <row r="871" spans="3:12" ht="12.75">
      <c r="C871"/>
      <c r="D871"/>
      <c r="E871"/>
      <c r="F871"/>
      <c r="G871"/>
      <c r="H871"/>
      <c r="I871"/>
      <c r="K871"/>
      <c r="L871"/>
    </row>
    <row r="872" spans="3:12" ht="12.75">
      <c r="C872"/>
      <c r="D872"/>
      <c r="E872"/>
      <c r="F872"/>
      <c r="G872"/>
      <c r="H872"/>
      <c r="I872"/>
      <c r="K872"/>
      <c r="L872"/>
    </row>
    <row r="873" spans="3:12" ht="12.75">
      <c r="C873"/>
      <c r="D873"/>
      <c r="E873"/>
      <c r="F873"/>
      <c r="G873"/>
      <c r="H873"/>
      <c r="I873"/>
      <c r="K873"/>
      <c r="L873"/>
    </row>
    <row r="874" spans="3:12" ht="12.75">
      <c r="C874"/>
      <c r="D874"/>
      <c r="E874"/>
      <c r="F874"/>
      <c r="G874"/>
      <c r="H874"/>
      <c r="I874"/>
      <c r="K874"/>
      <c r="L874"/>
    </row>
    <row r="875" spans="3:12" ht="12.75">
      <c r="C875"/>
      <c r="D875"/>
      <c r="E875"/>
      <c r="F875"/>
      <c r="G875"/>
      <c r="H875"/>
      <c r="I875"/>
      <c r="K875"/>
      <c r="L875"/>
    </row>
    <row r="876" spans="3:12" ht="12.75">
      <c r="C876"/>
      <c r="D876"/>
      <c r="E876"/>
      <c r="F876"/>
      <c r="G876"/>
      <c r="H876"/>
      <c r="I876"/>
      <c r="K876"/>
      <c r="L876"/>
    </row>
    <row r="877" spans="3:12" ht="12.75">
      <c r="C877"/>
      <c r="D877"/>
      <c r="E877"/>
      <c r="F877"/>
      <c r="G877"/>
      <c r="H877"/>
      <c r="I877"/>
      <c r="K877"/>
      <c r="L877"/>
    </row>
    <row r="878" spans="3:12" ht="12.75">
      <c r="C878"/>
      <c r="D878"/>
      <c r="E878"/>
      <c r="F878"/>
      <c r="G878"/>
      <c r="H878"/>
      <c r="I878"/>
      <c r="K878"/>
      <c r="L878"/>
    </row>
    <row r="879" spans="3:12" ht="12.75">
      <c r="C879"/>
      <c r="D879"/>
      <c r="E879"/>
      <c r="F879"/>
      <c r="G879"/>
      <c r="H879"/>
      <c r="I879"/>
      <c r="K879"/>
      <c r="L879"/>
    </row>
    <row r="880" spans="3:12" ht="12.75">
      <c r="C880"/>
      <c r="D880"/>
      <c r="E880"/>
      <c r="F880"/>
      <c r="G880"/>
      <c r="H880"/>
      <c r="I880"/>
      <c r="K880"/>
      <c r="L880"/>
    </row>
    <row r="881" spans="3:12" ht="12.75">
      <c r="C881"/>
      <c r="D881"/>
      <c r="E881"/>
      <c r="F881"/>
      <c r="G881"/>
      <c r="H881"/>
      <c r="I881"/>
      <c r="K881"/>
      <c r="L881"/>
    </row>
    <row r="882" spans="3:12" ht="12.75">
      <c r="C882"/>
      <c r="D882"/>
      <c r="E882"/>
      <c r="F882"/>
      <c r="G882"/>
      <c r="H882"/>
      <c r="I882"/>
      <c r="K882"/>
      <c r="L882"/>
    </row>
    <row r="883" spans="3:12" ht="12.75">
      <c r="C883"/>
      <c r="D883"/>
      <c r="E883"/>
      <c r="F883"/>
      <c r="G883"/>
      <c r="H883"/>
      <c r="I883"/>
      <c r="K883"/>
      <c r="L883"/>
    </row>
    <row r="884" spans="3:12" ht="12.75">
      <c r="C884"/>
      <c r="D884"/>
      <c r="E884"/>
      <c r="F884"/>
      <c r="G884"/>
      <c r="H884"/>
      <c r="I884"/>
      <c r="K884"/>
      <c r="L884"/>
    </row>
    <row r="885" spans="3:12" ht="12.75">
      <c r="C885"/>
      <c r="D885"/>
      <c r="E885"/>
      <c r="F885"/>
      <c r="G885"/>
      <c r="H885"/>
      <c r="I885"/>
      <c r="K885"/>
      <c r="L885"/>
    </row>
    <row r="886" spans="3:12" ht="12.75">
      <c r="C886"/>
      <c r="D886"/>
      <c r="E886"/>
      <c r="F886"/>
      <c r="G886"/>
      <c r="H886"/>
      <c r="I886"/>
      <c r="K886"/>
      <c r="L886"/>
    </row>
    <row r="887" spans="3:12" ht="12.75">
      <c r="C887"/>
      <c r="D887"/>
      <c r="E887"/>
      <c r="F887"/>
      <c r="G887"/>
      <c r="H887"/>
      <c r="I887"/>
      <c r="K887"/>
      <c r="L887"/>
    </row>
    <row r="888" spans="3:12" ht="12.75">
      <c r="C888"/>
      <c r="D888"/>
      <c r="E888"/>
      <c r="F888"/>
      <c r="G888"/>
      <c r="H888"/>
      <c r="I888"/>
      <c r="K888"/>
      <c r="L888"/>
    </row>
    <row r="889" spans="3:12" ht="12.75">
      <c r="C889"/>
      <c r="D889"/>
      <c r="E889"/>
      <c r="F889"/>
      <c r="G889"/>
      <c r="H889"/>
      <c r="I889"/>
      <c r="K889"/>
      <c r="L889"/>
    </row>
    <row r="890" spans="3:12" ht="12.75">
      <c r="C890"/>
      <c r="D890"/>
      <c r="E890"/>
      <c r="F890"/>
      <c r="G890"/>
      <c r="H890"/>
      <c r="I890"/>
      <c r="K890"/>
      <c r="L890"/>
    </row>
    <row r="891" spans="3:12" ht="12.75">
      <c r="C891"/>
      <c r="D891"/>
      <c r="E891"/>
      <c r="F891"/>
      <c r="G891"/>
      <c r="H891"/>
      <c r="I891"/>
      <c r="K891"/>
      <c r="L891"/>
    </row>
    <row r="892" spans="3:12" ht="12.75">
      <c r="C892"/>
      <c r="D892"/>
      <c r="E892"/>
      <c r="F892"/>
      <c r="G892"/>
      <c r="H892"/>
      <c r="I892"/>
      <c r="K892"/>
      <c r="L892"/>
    </row>
    <row r="893" spans="3:12" ht="12.75">
      <c r="C893"/>
      <c r="D893"/>
      <c r="E893"/>
      <c r="F893"/>
      <c r="G893"/>
      <c r="H893"/>
      <c r="I893"/>
      <c r="K893"/>
      <c r="L893"/>
    </row>
    <row r="894" spans="3:12" ht="12.75">
      <c r="C894"/>
      <c r="D894"/>
      <c r="E894"/>
      <c r="F894"/>
      <c r="G894"/>
      <c r="H894"/>
      <c r="I894"/>
      <c r="K894"/>
      <c r="L894"/>
    </row>
    <row r="895" spans="3:12" ht="12.75">
      <c r="C895"/>
      <c r="D895"/>
      <c r="E895"/>
      <c r="F895"/>
      <c r="G895"/>
      <c r="H895"/>
      <c r="I895"/>
      <c r="K895"/>
      <c r="L895"/>
    </row>
    <row r="896" spans="3:12" ht="12.75">
      <c r="C896"/>
      <c r="D896"/>
      <c r="E896"/>
      <c r="F896"/>
      <c r="G896"/>
      <c r="H896"/>
      <c r="I896"/>
      <c r="K896"/>
      <c r="L896"/>
    </row>
    <row r="897" spans="3:12" ht="12.75">
      <c r="C897"/>
      <c r="D897"/>
      <c r="E897"/>
      <c r="F897"/>
      <c r="G897"/>
      <c r="H897"/>
      <c r="I897"/>
      <c r="K897"/>
      <c r="L897"/>
    </row>
    <row r="898" spans="3:12" ht="12.75">
      <c r="C898"/>
      <c r="D898"/>
      <c r="E898"/>
      <c r="F898"/>
      <c r="G898"/>
      <c r="H898"/>
      <c r="I898"/>
      <c r="K898"/>
      <c r="L898"/>
    </row>
    <row r="899" spans="3:12" ht="12.75">
      <c r="C899"/>
      <c r="D899"/>
      <c r="E899"/>
      <c r="F899"/>
      <c r="G899"/>
      <c r="H899"/>
      <c r="I899"/>
      <c r="K899"/>
      <c r="L899"/>
    </row>
    <row r="900" spans="3:12" ht="12.75">
      <c r="C900"/>
      <c r="D900"/>
      <c r="E900"/>
      <c r="F900"/>
      <c r="G900"/>
      <c r="H900"/>
      <c r="I900"/>
      <c r="K900"/>
      <c r="L900"/>
    </row>
    <row r="901" spans="3:12" ht="12.75">
      <c r="C901"/>
      <c r="D901"/>
      <c r="E901"/>
      <c r="F901"/>
      <c r="G901"/>
      <c r="H901"/>
      <c r="I901"/>
      <c r="K901"/>
      <c r="L901"/>
    </row>
    <row r="902" spans="3:12" ht="12.75">
      <c r="C902"/>
      <c r="D902"/>
      <c r="E902"/>
      <c r="F902"/>
      <c r="G902"/>
      <c r="H902"/>
      <c r="I902"/>
      <c r="K902"/>
      <c r="L902"/>
    </row>
    <row r="903" spans="3:12" ht="12.75">
      <c r="C903"/>
      <c r="D903"/>
      <c r="E903"/>
      <c r="F903"/>
      <c r="G903"/>
      <c r="H903"/>
      <c r="I903"/>
      <c r="K903"/>
      <c r="L903"/>
    </row>
    <row r="904" spans="3:12" ht="12.75">
      <c r="C904"/>
      <c r="D904"/>
      <c r="E904"/>
      <c r="F904"/>
      <c r="G904"/>
      <c r="H904"/>
      <c r="I904"/>
      <c r="K904"/>
      <c r="L904"/>
    </row>
    <row r="905" spans="3:12" ht="12.75">
      <c r="C905"/>
      <c r="D905"/>
      <c r="E905"/>
      <c r="F905"/>
      <c r="G905"/>
      <c r="H905"/>
      <c r="I905"/>
      <c r="K905"/>
      <c r="L905"/>
    </row>
    <row r="906" spans="3:12" ht="12.75">
      <c r="C906"/>
      <c r="D906"/>
      <c r="E906"/>
      <c r="F906"/>
      <c r="G906"/>
      <c r="H906"/>
      <c r="I906"/>
      <c r="K906"/>
      <c r="L906"/>
    </row>
    <row r="907" spans="3:12" ht="12.75">
      <c r="C907"/>
      <c r="D907"/>
      <c r="E907"/>
      <c r="F907"/>
      <c r="G907"/>
      <c r="H907"/>
      <c r="I907"/>
      <c r="K907"/>
      <c r="L907"/>
    </row>
    <row r="908" spans="3:12" ht="12.75">
      <c r="C908"/>
      <c r="D908"/>
      <c r="E908"/>
      <c r="F908"/>
      <c r="G908"/>
      <c r="H908"/>
      <c r="I908"/>
      <c r="K908"/>
      <c r="L908"/>
    </row>
    <row r="909" spans="3:12" ht="12.75">
      <c r="C909"/>
      <c r="D909"/>
      <c r="E909"/>
      <c r="F909"/>
      <c r="G909"/>
      <c r="H909"/>
      <c r="I909"/>
      <c r="K909"/>
      <c r="L909"/>
    </row>
    <row r="910" spans="3:12" ht="12.75">
      <c r="C910"/>
      <c r="D910"/>
      <c r="E910"/>
      <c r="F910"/>
      <c r="G910"/>
      <c r="H910"/>
      <c r="I910"/>
      <c r="K910"/>
      <c r="L910"/>
    </row>
    <row r="911" spans="3:12" ht="12.75">
      <c r="C911"/>
      <c r="D911"/>
      <c r="E911"/>
      <c r="F911"/>
      <c r="G911"/>
      <c r="H911"/>
      <c r="I911"/>
      <c r="K911"/>
      <c r="L911"/>
    </row>
    <row r="912" spans="3:12" ht="12.75">
      <c r="C912"/>
      <c r="D912"/>
      <c r="E912"/>
      <c r="F912"/>
      <c r="G912"/>
      <c r="H912"/>
      <c r="I912"/>
      <c r="K912"/>
      <c r="L912"/>
    </row>
    <row r="913" spans="3:12" ht="12.75">
      <c r="C913"/>
      <c r="D913"/>
      <c r="E913"/>
      <c r="F913"/>
      <c r="G913"/>
      <c r="H913"/>
      <c r="I913"/>
      <c r="K913"/>
      <c r="L913"/>
    </row>
    <row r="914" spans="3:12" ht="12.75">
      <c r="C914"/>
      <c r="D914"/>
      <c r="E914"/>
      <c r="F914"/>
      <c r="G914"/>
      <c r="H914"/>
      <c r="I914"/>
      <c r="K914"/>
      <c r="L914"/>
    </row>
    <row r="915" spans="3:12" ht="12.75">
      <c r="C915"/>
      <c r="D915"/>
      <c r="E915"/>
      <c r="F915"/>
      <c r="G915"/>
      <c r="H915"/>
      <c r="I915"/>
      <c r="K915"/>
      <c r="L915"/>
    </row>
    <row r="916" spans="3:12" ht="12.75">
      <c r="C916"/>
      <c r="D916"/>
      <c r="E916"/>
      <c r="F916"/>
      <c r="G916"/>
      <c r="H916"/>
      <c r="I916"/>
      <c r="K916"/>
      <c r="L916"/>
    </row>
    <row r="917" spans="3:12" ht="12.75">
      <c r="C917"/>
      <c r="D917"/>
      <c r="E917"/>
      <c r="F917"/>
      <c r="G917"/>
      <c r="H917"/>
      <c r="I917"/>
      <c r="K917"/>
      <c r="L917"/>
    </row>
    <row r="918" spans="3:12" ht="12.75">
      <c r="C918"/>
      <c r="D918"/>
      <c r="E918"/>
      <c r="F918"/>
      <c r="G918"/>
      <c r="H918"/>
      <c r="I918"/>
      <c r="K918"/>
      <c r="L918"/>
    </row>
    <row r="919" spans="3:12" ht="12.75">
      <c r="C919"/>
      <c r="D919"/>
      <c r="E919"/>
      <c r="F919"/>
      <c r="G919"/>
      <c r="H919"/>
      <c r="I919"/>
      <c r="K919"/>
      <c r="L919"/>
    </row>
    <row r="920" spans="3:12" ht="12.75">
      <c r="C920"/>
      <c r="D920"/>
      <c r="E920"/>
      <c r="F920"/>
      <c r="G920"/>
      <c r="H920"/>
      <c r="I920"/>
      <c r="K920"/>
      <c r="L920"/>
    </row>
    <row r="921" spans="3:12" ht="12.75">
      <c r="C921"/>
      <c r="D921"/>
      <c r="E921"/>
      <c r="F921"/>
      <c r="G921"/>
      <c r="H921"/>
      <c r="I921"/>
      <c r="K921"/>
      <c r="L921"/>
    </row>
    <row r="922" spans="3:12" ht="12.75">
      <c r="C922"/>
      <c r="D922"/>
      <c r="E922"/>
      <c r="F922"/>
      <c r="G922"/>
      <c r="H922"/>
      <c r="I922"/>
      <c r="K922"/>
      <c r="L922"/>
    </row>
    <row r="923" spans="3:12" ht="12.75">
      <c r="C923"/>
      <c r="D923"/>
      <c r="E923"/>
      <c r="F923"/>
      <c r="G923"/>
      <c r="H923"/>
      <c r="I923"/>
      <c r="K923"/>
      <c r="L923"/>
    </row>
    <row r="924" spans="3:12" ht="12.75">
      <c r="C924"/>
      <c r="D924"/>
      <c r="E924"/>
      <c r="F924"/>
      <c r="G924"/>
      <c r="H924"/>
      <c r="I924"/>
      <c r="K924"/>
      <c r="L924"/>
    </row>
    <row r="925" spans="3:12" ht="12.75">
      <c r="C925"/>
      <c r="D925"/>
      <c r="E925"/>
      <c r="F925"/>
      <c r="G925"/>
      <c r="H925"/>
      <c r="I925"/>
      <c r="K925"/>
      <c r="L925"/>
    </row>
    <row r="926" spans="3:12" ht="12.75">
      <c r="C926"/>
      <c r="D926"/>
      <c r="E926"/>
      <c r="F926"/>
      <c r="G926"/>
      <c r="H926"/>
      <c r="I926"/>
      <c r="K926"/>
      <c r="L926"/>
    </row>
    <row r="927" spans="3:12" ht="12.75">
      <c r="C927"/>
      <c r="D927"/>
      <c r="E927"/>
      <c r="F927"/>
      <c r="G927"/>
      <c r="H927"/>
      <c r="I927"/>
      <c r="K927"/>
      <c r="L927"/>
    </row>
    <row r="928" spans="3:12" ht="12.75">
      <c r="C928"/>
      <c r="D928"/>
      <c r="E928"/>
      <c r="F928"/>
      <c r="G928"/>
      <c r="H928"/>
      <c r="I928"/>
      <c r="K928"/>
      <c r="L928"/>
    </row>
    <row r="929" spans="3:12" ht="12.75">
      <c r="C929"/>
      <c r="D929"/>
      <c r="E929"/>
      <c r="F929"/>
      <c r="G929"/>
      <c r="H929"/>
      <c r="I929"/>
      <c r="K929"/>
      <c r="L929"/>
    </row>
    <row r="930" spans="3:12" ht="12.75">
      <c r="C930"/>
      <c r="D930"/>
      <c r="E930"/>
      <c r="F930"/>
      <c r="G930"/>
      <c r="H930"/>
      <c r="I930"/>
      <c r="K930"/>
      <c r="L930"/>
    </row>
    <row r="931" spans="3:12" ht="12.75">
      <c r="C931"/>
      <c r="D931"/>
      <c r="E931"/>
      <c r="F931"/>
      <c r="G931"/>
      <c r="H931"/>
      <c r="I931"/>
      <c r="K931"/>
      <c r="L931"/>
    </row>
    <row r="932" spans="3:12" ht="12.75">
      <c r="C932"/>
      <c r="D932"/>
      <c r="E932"/>
      <c r="F932"/>
      <c r="G932"/>
      <c r="H932"/>
      <c r="I932"/>
      <c r="K932"/>
      <c r="L932"/>
    </row>
    <row r="933" spans="3:12" ht="12.75">
      <c r="C933"/>
      <c r="D933"/>
      <c r="E933"/>
      <c r="F933"/>
      <c r="G933"/>
      <c r="H933"/>
      <c r="I933"/>
      <c r="K933"/>
      <c r="L933"/>
    </row>
    <row r="934" spans="3:12" ht="12.75">
      <c r="C934"/>
      <c r="D934"/>
      <c r="E934"/>
      <c r="F934"/>
      <c r="G934"/>
      <c r="H934"/>
      <c r="I934"/>
      <c r="K934"/>
      <c r="L934"/>
    </row>
    <row r="935" spans="3:12" ht="12.75">
      <c r="C935"/>
      <c r="D935"/>
      <c r="E935"/>
      <c r="F935"/>
      <c r="G935"/>
      <c r="H935"/>
      <c r="I935"/>
      <c r="K935"/>
      <c r="L935"/>
    </row>
    <row r="936" spans="3:12" ht="12.75">
      <c r="C936"/>
      <c r="D936"/>
      <c r="E936"/>
      <c r="F936"/>
      <c r="G936"/>
      <c r="H936"/>
      <c r="I936"/>
      <c r="K936"/>
      <c r="L936"/>
    </row>
    <row r="937" spans="3:12" ht="12.75">
      <c r="C937"/>
      <c r="D937"/>
      <c r="E937"/>
      <c r="F937"/>
      <c r="G937"/>
      <c r="H937"/>
      <c r="I937"/>
      <c r="K937"/>
      <c r="L937"/>
    </row>
    <row r="938" spans="3:12" ht="12.75">
      <c r="C938"/>
      <c r="D938"/>
      <c r="E938"/>
      <c r="F938"/>
      <c r="G938"/>
      <c r="H938"/>
      <c r="I938"/>
      <c r="K938"/>
      <c r="L938"/>
    </row>
    <row r="939" spans="3:12" ht="12.75">
      <c r="C939"/>
      <c r="D939"/>
      <c r="E939"/>
      <c r="F939"/>
      <c r="G939"/>
      <c r="H939"/>
      <c r="I939"/>
      <c r="K939"/>
      <c r="L939"/>
    </row>
    <row r="940" spans="3:12" ht="12.75">
      <c r="C940"/>
      <c r="D940"/>
      <c r="E940"/>
      <c r="F940"/>
      <c r="G940"/>
      <c r="H940"/>
      <c r="I940"/>
      <c r="K940"/>
      <c r="L940"/>
    </row>
    <row r="941" spans="3:12" ht="12.75">
      <c r="C941"/>
      <c r="D941"/>
      <c r="E941"/>
      <c r="F941"/>
      <c r="G941"/>
      <c r="H941"/>
      <c r="I941"/>
      <c r="K941"/>
      <c r="L941"/>
    </row>
    <row r="942" spans="3:12" ht="12.75">
      <c r="C942"/>
      <c r="D942"/>
      <c r="E942"/>
      <c r="F942"/>
      <c r="G942"/>
      <c r="H942"/>
      <c r="I942"/>
      <c r="K942"/>
      <c r="L942"/>
    </row>
    <row r="943" spans="3:12" ht="12.75">
      <c r="C943"/>
      <c r="D943"/>
      <c r="E943"/>
      <c r="F943"/>
      <c r="G943"/>
      <c r="H943"/>
      <c r="I943"/>
      <c r="K943"/>
      <c r="L943"/>
    </row>
    <row r="944" spans="3:12" ht="12.75">
      <c r="C944"/>
      <c r="D944"/>
      <c r="E944"/>
      <c r="F944"/>
      <c r="G944"/>
      <c r="H944"/>
      <c r="I944"/>
      <c r="K944"/>
      <c r="L944"/>
    </row>
    <row r="945" spans="3:12" ht="12.75">
      <c r="C945"/>
      <c r="D945"/>
      <c r="E945"/>
      <c r="F945"/>
      <c r="G945"/>
      <c r="H945"/>
      <c r="I945"/>
      <c r="K945"/>
      <c r="L945"/>
    </row>
    <row r="946" spans="3:12" ht="12.75">
      <c r="C946"/>
      <c r="D946"/>
      <c r="E946"/>
      <c r="F946"/>
      <c r="G946"/>
      <c r="H946"/>
      <c r="I946"/>
      <c r="K946"/>
      <c r="L946"/>
    </row>
    <row r="947" spans="3:12" ht="12.75">
      <c r="C947"/>
      <c r="D947"/>
      <c r="E947"/>
      <c r="F947"/>
      <c r="G947"/>
      <c r="H947"/>
      <c r="I947"/>
      <c r="K947"/>
      <c r="L947"/>
    </row>
    <row r="948" spans="3:12" ht="12.75">
      <c r="C948"/>
      <c r="D948"/>
      <c r="E948"/>
      <c r="F948"/>
      <c r="G948"/>
      <c r="H948"/>
      <c r="I948"/>
      <c r="K948"/>
      <c r="L948"/>
    </row>
    <row r="949" spans="3:12" ht="12.75">
      <c r="C949"/>
      <c r="D949"/>
      <c r="E949"/>
      <c r="F949"/>
      <c r="G949"/>
      <c r="H949"/>
      <c r="I949"/>
      <c r="K949"/>
      <c r="L949"/>
    </row>
    <row r="950" spans="3:12" ht="12.75">
      <c r="C950"/>
      <c r="D950"/>
      <c r="E950"/>
      <c r="F950"/>
      <c r="G950"/>
      <c r="H950"/>
      <c r="I950"/>
      <c r="K950"/>
      <c r="L950"/>
    </row>
    <row r="951" spans="3:12" ht="12.75">
      <c r="C951"/>
      <c r="D951"/>
      <c r="E951"/>
      <c r="F951"/>
      <c r="G951"/>
      <c r="H951"/>
      <c r="I951"/>
      <c r="K951"/>
      <c r="L951"/>
    </row>
    <row r="952" spans="3:12" ht="12.75">
      <c r="C952"/>
      <c r="D952"/>
      <c r="E952"/>
      <c r="F952"/>
      <c r="G952"/>
      <c r="H952"/>
      <c r="I952"/>
      <c r="K952"/>
      <c r="L952"/>
    </row>
    <row r="953" spans="3:12" ht="12.75">
      <c r="C953"/>
      <c r="D953"/>
      <c r="E953"/>
      <c r="F953"/>
      <c r="G953"/>
      <c r="H953"/>
      <c r="I953"/>
      <c r="K953"/>
      <c r="L953"/>
    </row>
    <row r="954" spans="3:12" ht="12.75">
      <c r="C954"/>
      <c r="D954"/>
      <c r="E954"/>
      <c r="F954"/>
      <c r="G954"/>
      <c r="H954"/>
      <c r="I954"/>
      <c r="K954"/>
      <c r="L954"/>
    </row>
    <row r="955" spans="3:12" ht="12.75">
      <c r="C955"/>
      <c r="D955"/>
      <c r="E955"/>
      <c r="F955"/>
      <c r="G955"/>
      <c r="H955"/>
      <c r="I955"/>
      <c r="K955"/>
      <c r="L955"/>
    </row>
    <row r="956" spans="3:12" ht="12.75">
      <c r="C956"/>
      <c r="D956"/>
      <c r="E956"/>
      <c r="F956"/>
      <c r="G956"/>
      <c r="H956"/>
      <c r="I956"/>
      <c r="K956"/>
      <c r="L956"/>
    </row>
    <row r="957" spans="3:12" ht="12.75">
      <c r="C957"/>
      <c r="D957"/>
      <c r="E957"/>
      <c r="F957"/>
      <c r="G957"/>
      <c r="H957"/>
      <c r="I957"/>
      <c r="K957"/>
      <c r="L957"/>
    </row>
    <row r="958" spans="3:12" ht="12.75">
      <c r="C958"/>
      <c r="D958"/>
      <c r="E958"/>
      <c r="F958"/>
      <c r="G958"/>
      <c r="H958"/>
      <c r="I958"/>
      <c r="K958"/>
      <c r="L958"/>
    </row>
    <row r="959" spans="3:12" ht="12.75">
      <c r="C959"/>
      <c r="D959"/>
      <c r="E959"/>
      <c r="F959"/>
      <c r="G959"/>
      <c r="H959"/>
      <c r="I959"/>
      <c r="K959"/>
      <c r="L959"/>
    </row>
    <row r="960" spans="3:12" ht="12.75">
      <c r="C960"/>
      <c r="D960"/>
      <c r="E960"/>
      <c r="F960"/>
      <c r="G960"/>
      <c r="H960"/>
      <c r="I960"/>
      <c r="K960"/>
      <c r="L960"/>
    </row>
    <row r="961" spans="3:12" ht="12.75">
      <c r="C961"/>
      <c r="D961"/>
      <c r="E961"/>
      <c r="F961"/>
      <c r="G961"/>
      <c r="H961"/>
      <c r="I961"/>
      <c r="K961"/>
      <c r="L961"/>
    </row>
    <row r="962" spans="3:12" ht="12.75">
      <c r="C962"/>
      <c r="D962"/>
      <c r="E962"/>
      <c r="F962"/>
      <c r="G962"/>
      <c r="H962"/>
      <c r="I962"/>
      <c r="K962"/>
      <c r="L962"/>
    </row>
    <row r="963" spans="3:12" ht="12.75">
      <c r="C963"/>
      <c r="D963"/>
      <c r="E963"/>
      <c r="F963"/>
      <c r="G963"/>
      <c r="H963"/>
      <c r="I963"/>
      <c r="K963"/>
      <c r="L963"/>
    </row>
    <row r="964" spans="3:12" ht="12.75">
      <c r="C964"/>
      <c r="D964"/>
      <c r="E964"/>
      <c r="F964"/>
      <c r="G964"/>
      <c r="H964"/>
      <c r="I964"/>
      <c r="K964"/>
      <c r="L964"/>
    </row>
    <row r="965" spans="3:12" ht="12.75">
      <c r="C965"/>
      <c r="D965"/>
      <c r="E965"/>
      <c r="F965"/>
      <c r="G965"/>
      <c r="H965"/>
      <c r="I965"/>
      <c r="K965"/>
      <c r="L965"/>
    </row>
    <row r="966" spans="3:12" ht="12.75">
      <c r="C966"/>
      <c r="D966"/>
      <c r="E966"/>
      <c r="F966"/>
      <c r="G966"/>
      <c r="H966"/>
      <c r="I966"/>
      <c r="K966"/>
      <c r="L966"/>
    </row>
    <row r="967" spans="3:12" ht="12.75">
      <c r="C967"/>
      <c r="D967"/>
      <c r="E967"/>
      <c r="F967"/>
      <c r="G967"/>
      <c r="H967"/>
      <c r="I967"/>
      <c r="K967"/>
      <c r="L967"/>
    </row>
    <row r="968" spans="3:12" ht="12.75">
      <c r="C968"/>
      <c r="D968"/>
      <c r="E968"/>
      <c r="F968"/>
      <c r="G968"/>
      <c r="H968"/>
      <c r="I968"/>
      <c r="K968"/>
      <c r="L968"/>
    </row>
    <row r="969" spans="3:12" ht="12.75">
      <c r="C969"/>
      <c r="D969"/>
      <c r="E969"/>
      <c r="F969"/>
      <c r="G969"/>
      <c r="H969"/>
      <c r="I969"/>
      <c r="K969"/>
      <c r="L969"/>
    </row>
    <row r="970" spans="3:12" ht="12.75">
      <c r="C970"/>
      <c r="D970"/>
      <c r="E970"/>
      <c r="F970"/>
      <c r="G970"/>
      <c r="H970"/>
      <c r="I970"/>
      <c r="K970"/>
      <c r="L970"/>
    </row>
    <row r="971" spans="3:12" ht="12.75">
      <c r="C971"/>
      <c r="D971"/>
      <c r="E971"/>
      <c r="F971"/>
      <c r="G971"/>
      <c r="H971"/>
      <c r="I971"/>
      <c r="K971"/>
      <c r="L971"/>
    </row>
    <row r="972" spans="3:12" ht="12.75">
      <c r="C972"/>
      <c r="D972"/>
      <c r="E972"/>
      <c r="F972"/>
      <c r="G972"/>
      <c r="H972"/>
      <c r="I972"/>
      <c r="K972"/>
      <c r="L972"/>
    </row>
    <row r="973" spans="3:12" ht="12.75">
      <c r="C973"/>
      <c r="D973"/>
      <c r="E973"/>
      <c r="F973"/>
      <c r="G973"/>
      <c r="H973"/>
      <c r="I973"/>
      <c r="K973"/>
      <c r="L973"/>
    </row>
    <row r="974" spans="3:12" ht="12.75">
      <c r="C974"/>
      <c r="D974"/>
      <c r="E974"/>
      <c r="F974"/>
      <c r="G974"/>
      <c r="H974"/>
      <c r="I974"/>
      <c r="K974"/>
      <c r="L974"/>
    </row>
    <row r="975" spans="3:12" ht="12.75">
      <c r="C975"/>
      <c r="D975"/>
      <c r="E975"/>
      <c r="F975"/>
      <c r="G975"/>
      <c r="H975"/>
      <c r="I975"/>
      <c r="K975"/>
      <c r="L975"/>
    </row>
    <row r="976" spans="3:12" ht="12.75">
      <c r="C976"/>
      <c r="D976"/>
      <c r="E976"/>
      <c r="F976"/>
      <c r="G976"/>
      <c r="H976"/>
      <c r="I976"/>
      <c r="K976"/>
      <c r="L976"/>
    </row>
    <row r="977" spans="3:12" ht="12.75">
      <c r="C977"/>
      <c r="D977"/>
      <c r="E977"/>
      <c r="F977"/>
      <c r="G977"/>
      <c r="H977"/>
      <c r="I977"/>
      <c r="K977"/>
      <c r="L977"/>
    </row>
    <row r="978" spans="3:12" ht="12.75">
      <c r="C978"/>
      <c r="D978"/>
      <c r="E978"/>
      <c r="F978"/>
      <c r="G978"/>
      <c r="H978"/>
      <c r="I978"/>
      <c r="K978"/>
      <c r="L978"/>
    </row>
    <row r="979" spans="3:12" ht="12.75">
      <c r="C979"/>
      <c r="D979"/>
      <c r="E979"/>
      <c r="F979"/>
      <c r="G979"/>
      <c r="H979"/>
      <c r="I979"/>
      <c r="K979"/>
      <c r="L979"/>
    </row>
    <row r="980" spans="3:12" ht="12.75">
      <c r="C980"/>
      <c r="D980"/>
      <c r="E980"/>
      <c r="F980"/>
      <c r="G980"/>
      <c r="H980"/>
      <c r="I980"/>
      <c r="K980"/>
      <c r="L980"/>
    </row>
    <row r="981" spans="3:12" ht="12.75">
      <c r="C981"/>
      <c r="D981"/>
      <c r="E981"/>
      <c r="F981"/>
      <c r="G981"/>
      <c r="H981"/>
      <c r="I981"/>
      <c r="K981"/>
      <c r="L981"/>
    </row>
    <row r="982" spans="3:12" ht="12.75">
      <c r="C982"/>
      <c r="D982"/>
      <c r="E982"/>
      <c r="F982"/>
      <c r="G982"/>
      <c r="H982"/>
      <c r="I982"/>
      <c r="K982"/>
      <c r="L982"/>
    </row>
    <row r="983" spans="3:12" ht="12.75">
      <c r="C983"/>
      <c r="D983"/>
      <c r="E983"/>
      <c r="F983"/>
      <c r="G983"/>
      <c r="H983"/>
      <c r="I983"/>
      <c r="K983"/>
      <c r="L983"/>
    </row>
    <row r="984" spans="3:12" ht="12.75">
      <c r="C984"/>
      <c r="D984"/>
      <c r="E984"/>
      <c r="F984"/>
      <c r="G984"/>
      <c r="H984"/>
      <c r="I984"/>
      <c r="K984"/>
      <c r="L984"/>
    </row>
    <row r="985" spans="3:12" ht="12.75">
      <c r="C985"/>
      <c r="D985"/>
      <c r="E985"/>
      <c r="F985"/>
      <c r="G985"/>
      <c r="H985"/>
      <c r="I985"/>
      <c r="K985"/>
      <c r="L985"/>
    </row>
    <row r="986" spans="3:12" ht="12.75">
      <c r="C986"/>
      <c r="D986"/>
      <c r="E986"/>
      <c r="F986"/>
      <c r="G986"/>
      <c r="H986"/>
      <c r="I986"/>
      <c r="K986"/>
      <c r="L986"/>
    </row>
    <row r="987" spans="3:12" ht="12.75">
      <c r="C987"/>
      <c r="D987"/>
      <c r="E987"/>
      <c r="F987"/>
      <c r="G987"/>
      <c r="H987"/>
      <c r="I987"/>
      <c r="K987"/>
      <c r="L987"/>
    </row>
    <row r="988" spans="3:12" ht="12.75">
      <c r="C988"/>
      <c r="D988"/>
      <c r="E988"/>
      <c r="F988"/>
      <c r="G988"/>
      <c r="H988"/>
      <c r="I988"/>
      <c r="K988"/>
      <c r="L988"/>
    </row>
    <row r="989" spans="3:12" ht="12.75">
      <c r="C989"/>
      <c r="D989"/>
      <c r="E989"/>
      <c r="F989"/>
      <c r="G989"/>
      <c r="H989"/>
      <c r="I989"/>
      <c r="K989"/>
      <c r="L989"/>
    </row>
    <row r="990" spans="3:12" ht="12.75">
      <c r="C990"/>
      <c r="D990"/>
      <c r="E990"/>
      <c r="F990"/>
      <c r="G990"/>
      <c r="H990"/>
      <c r="I990"/>
      <c r="K990"/>
      <c r="L990"/>
    </row>
    <row r="991" spans="3:12" ht="12.75">
      <c r="C991"/>
      <c r="D991"/>
      <c r="E991"/>
      <c r="F991"/>
      <c r="G991"/>
      <c r="H991"/>
      <c r="I991"/>
      <c r="K991"/>
      <c r="L991"/>
    </row>
    <row r="992" spans="3:12" ht="12.75">
      <c r="C992"/>
      <c r="D992"/>
      <c r="E992"/>
      <c r="F992"/>
      <c r="G992"/>
      <c r="H992"/>
      <c r="I992"/>
      <c r="K992"/>
      <c r="L992"/>
    </row>
    <row r="993" spans="3:12" ht="12.75">
      <c r="C993"/>
      <c r="D993"/>
      <c r="E993"/>
      <c r="F993"/>
      <c r="G993"/>
      <c r="H993"/>
      <c r="I993"/>
      <c r="K993"/>
      <c r="L993"/>
    </row>
    <row r="994" spans="3:12" ht="12.75">
      <c r="C994"/>
      <c r="D994"/>
      <c r="E994"/>
      <c r="F994"/>
      <c r="G994"/>
      <c r="H994"/>
      <c r="I994"/>
      <c r="K994"/>
      <c r="L994"/>
    </row>
    <row r="995" spans="3:12" ht="12.75">
      <c r="C995"/>
      <c r="D995"/>
      <c r="E995"/>
      <c r="F995"/>
      <c r="G995"/>
      <c r="H995"/>
      <c r="I995"/>
      <c r="K995"/>
      <c r="L995"/>
    </row>
    <row r="996" spans="3:12" ht="12.75">
      <c r="C996"/>
      <c r="D996"/>
      <c r="E996"/>
      <c r="F996"/>
      <c r="G996"/>
      <c r="H996"/>
      <c r="I996"/>
      <c r="K996"/>
      <c r="L996"/>
    </row>
    <row r="997" spans="3:12" ht="12.75">
      <c r="C997"/>
      <c r="D997"/>
      <c r="E997"/>
      <c r="F997"/>
      <c r="G997"/>
      <c r="H997"/>
      <c r="I997"/>
      <c r="K997"/>
      <c r="L997"/>
    </row>
    <row r="998" spans="3:12" ht="12.75">
      <c r="C998"/>
      <c r="D998"/>
      <c r="E998"/>
      <c r="F998"/>
      <c r="G998"/>
      <c r="H998"/>
      <c r="I998"/>
      <c r="K998"/>
      <c r="L998"/>
    </row>
    <row r="999" spans="3:12" ht="12.75">
      <c r="C999"/>
      <c r="D999"/>
      <c r="E999"/>
      <c r="F999"/>
      <c r="G999"/>
      <c r="H999"/>
      <c r="I999"/>
      <c r="K999"/>
      <c r="L999"/>
    </row>
    <row r="1000" spans="3:12" ht="12.75">
      <c r="C1000"/>
      <c r="D1000"/>
      <c r="E1000"/>
      <c r="F1000"/>
      <c r="G1000"/>
      <c r="H1000"/>
      <c r="I1000"/>
      <c r="K1000"/>
      <c r="L1000"/>
    </row>
    <row r="1001" spans="3:12" ht="12.75">
      <c r="C1001"/>
      <c r="D1001"/>
      <c r="E1001"/>
      <c r="F1001"/>
      <c r="G1001"/>
      <c r="H1001"/>
      <c r="I1001"/>
      <c r="K1001"/>
      <c r="L1001"/>
    </row>
    <row r="1002" spans="3:12" ht="12.75">
      <c r="C1002"/>
      <c r="D1002"/>
      <c r="E1002"/>
      <c r="F1002"/>
      <c r="G1002"/>
      <c r="H1002"/>
      <c r="I1002"/>
      <c r="K1002"/>
      <c r="L1002"/>
    </row>
    <row r="1003" spans="3:12" ht="12.75">
      <c r="C1003"/>
      <c r="D1003"/>
      <c r="E1003"/>
      <c r="F1003"/>
      <c r="G1003"/>
      <c r="H1003"/>
      <c r="I1003"/>
      <c r="K1003"/>
      <c r="L1003"/>
    </row>
    <row r="1004" spans="3:12" ht="12.75">
      <c r="C1004"/>
      <c r="D1004"/>
      <c r="E1004"/>
      <c r="F1004"/>
      <c r="G1004"/>
      <c r="H1004"/>
      <c r="I1004"/>
      <c r="K1004"/>
      <c r="L1004"/>
    </row>
    <row r="1005" spans="3:12" ht="12.75">
      <c r="C1005"/>
      <c r="D1005"/>
      <c r="E1005"/>
      <c r="F1005"/>
      <c r="G1005"/>
      <c r="H1005"/>
      <c r="I1005"/>
      <c r="K1005"/>
      <c r="L1005"/>
    </row>
    <row r="1006" spans="3:12" ht="12.75">
      <c r="C1006"/>
      <c r="D1006"/>
      <c r="E1006"/>
      <c r="F1006"/>
      <c r="G1006"/>
      <c r="H1006"/>
      <c r="I1006"/>
      <c r="K1006"/>
      <c r="L1006"/>
    </row>
    <row r="1007" spans="3:12" ht="12.75">
      <c r="C1007"/>
      <c r="D1007"/>
      <c r="E1007"/>
      <c r="F1007"/>
      <c r="G1007"/>
      <c r="H1007"/>
      <c r="I1007"/>
      <c r="K1007"/>
      <c r="L1007"/>
    </row>
    <row r="1008" spans="3:12" ht="12.75">
      <c r="C1008"/>
      <c r="D1008"/>
      <c r="E1008"/>
      <c r="F1008"/>
      <c r="G1008"/>
      <c r="H1008"/>
      <c r="I1008"/>
      <c r="K1008"/>
      <c r="L1008"/>
    </row>
    <row r="1009" spans="3:12" ht="12.75">
      <c r="C1009"/>
      <c r="D1009"/>
      <c r="E1009"/>
      <c r="F1009"/>
      <c r="G1009"/>
      <c r="H1009"/>
      <c r="I1009"/>
      <c r="K1009"/>
      <c r="L1009"/>
    </row>
    <row r="1010" spans="3:12" ht="12.75">
      <c r="C1010"/>
      <c r="D1010"/>
      <c r="E1010"/>
      <c r="F1010"/>
      <c r="G1010"/>
      <c r="H1010"/>
      <c r="I1010"/>
      <c r="K1010"/>
      <c r="L1010"/>
    </row>
    <row r="1011" spans="3:12" ht="12.75">
      <c r="C1011"/>
      <c r="D1011"/>
      <c r="E1011"/>
      <c r="F1011"/>
      <c r="G1011"/>
      <c r="H1011"/>
      <c r="I1011"/>
      <c r="K1011"/>
      <c r="L1011"/>
    </row>
    <row r="1012" spans="3:12" ht="12.75">
      <c r="C1012"/>
      <c r="D1012"/>
      <c r="E1012"/>
      <c r="F1012"/>
      <c r="G1012"/>
      <c r="H1012"/>
      <c r="I1012"/>
      <c r="K1012"/>
      <c r="L1012"/>
    </row>
    <row r="1013" spans="3:12" ht="12.75">
      <c r="C1013"/>
      <c r="D1013"/>
      <c r="E1013"/>
      <c r="F1013"/>
      <c r="G1013"/>
      <c r="H1013"/>
      <c r="I1013"/>
      <c r="K1013"/>
      <c r="L1013"/>
    </row>
    <row r="1014" spans="3:12" ht="12.75">
      <c r="C1014"/>
      <c r="D1014"/>
      <c r="E1014"/>
      <c r="F1014"/>
      <c r="G1014"/>
      <c r="H1014"/>
      <c r="I1014"/>
      <c r="K1014"/>
      <c r="L1014"/>
    </row>
    <row r="1015" spans="3:12" ht="12.75">
      <c r="C1015"/>
      <c r="D1015"/>
      <c r="E1015"/>
      <c r="F1015"/>
      <c r="G1015"/>
      <c r="H1015"/>
      <c r="I1015"/>
      <c r="K1015"/>
      <c r="L1015"/>
    </row>
    <row r="1016" spans="3:12" ht="12.75">
      <c r="C1016"/>
      <c r="D1016"/>
      <c r="E1016"/>
      <c r="F1016"/>
      <c r="G1016"/>
      <c r="H1016"/>
      <c r="I1016"/>
      <c r="K1016"/>
      <c r="L1016"/>
    </row>
    <row r="1017" spans="3:12" ht="12.75">
      <c r="C1017"/>
      <c r="D1017"/>
      <c r="E1017"/>
      <c r="F1017"/>
      <c r="G1017"/>
      <c r="H1017"/>
      <c r="I1017"/>
      <c r="K1017"/>
      <c r="L1017"/>
    </row>
    <row r="1018" spans="3:12" ht="12.75">
      <c r="C1018"/>
      <c r="D1018"/>
      <c r="E1018"/>
      <c r="F1018"/>
      <c r="G1018"/>
      <c r="H1018"/>
      <c r="I1018"/>
      <c r="K1018"/>
      <c r="L1018"/>
    </row>
    <row r="1019" spans="3:12" ht="12.75">
      <c r="C1019"/>
      <c r="D1019"/>
      <c r="E1019"/>
      <c r="F1019"/>
      <c r="G1019"/>
      <c r="H1019"/>
      <c r="I1019"/>
      <c r="K1019"/>
      <c r="L1019"/>
    </row>
    <row r="1020" spans="3:12" ht="12.75">
      <c r="C1020"/>
      <c r="D1020"/>
      <c r="E1020"/>
      <c r="F1020"/>
      <c r="G1020"/>
      <c r="H1020"/>
      <c r="I1020"/>
      <c r="K1020"/>
      <c r="L1020"/>
    </row>
    <row r="1021" spans="3:12" ht="12.75">
      <c r="C1021"/>
      <c r="D1021"/>
      <c r="E1021"/>
      <c r="F1021"/>
      <c r="G1021"/>
      <c r="H1021"/>
      <c r="I1021"/>
      <c r="K1021"/>
      <c r="L1021"/>
    </row>
    <row r="1022" spans="3:12" ht="12.75">
      <c r="C1022"/>
      <c r="D1022"/>
      <c r="E1022"/>
      <c r="F1022"/>
      <c r="G1022"/>
      <c r="H1022"/>
      <c r="I1022"/>
      <c r="K1022"/>
      <c r="L1022"/>
    </row>
    <row r="1023" spans="3:12" ht="12.75">
      <c r="C1023"/>
      <c r="D1023"/>
      <c r="E1023"/>
      <c r="F1023"/>
      <c r="G1023"/>
      <c r="H1023"/>
      <c r="I1023"/>
      <c r="K1023"/>
      <c r="L1023"/>
    </row>
    <row r="1024" spans="3:12" ht="12.75">
      <c r="C1024"/>
      <c r="D1024"/>
      <c r="E1024"/>
      <c r="F1024"/>
      <c r="G1024"/>
      <c r="H1024"/>
      <c r="I1024"/>
      <c r="K1024"/>
      <c r="L1024"/>
    </row>
    <row r="1025" spans="3:12" ht="12.75">
      <c r="C1025"/>
      <c r="D1025"/>
      <c r="E1025"/>
      <c r="F1025"/>
      <c r="G1025"/>
      <c r="H1025"/>
      <c r="I1025"/>
      <c r="K1025"/>
      <c r="L1025"/>
    </row>
    <row r="1026" spans="3:12" ht="12.75">
      <c r="C1026"/>
      <c r="D1026"/>
      <c r="E1026"/>
      <c r="F1026"/>
      <c r="G1026"/>
      <c r="H1026"/>
      <c r="I1026"/>
      <c r="K1026"/>
      <c r="L1026"/>
    </row>
    <row r="1027" spans="3:12" ht="12.75">
      <c r="C1027"/>
      <c r="D1027"/>
      <c r="E1027"/>
      <c r="F1027"/>
      <c r="G1027"/>
      <c r="H1027"/>
      <c r="I1027"/>
      <c r="K1027"/>
      <c r="L1027"/>
    </row>
    <row r="1028" spans="3:12" ht="12.75">
      <c r="C1028"/>
      <c r="D1028"/>
      <c r="E1028"/>
      <c r="F1028"/>
      <c r="G1028"/>
      <c r="H1028"/>
      <c r="I1028"/>
      <c r="K1028"/>
      <c r="L1028"/>
    </row>
    <row r="1029" spans="3:12" ht="12.75">
      <c r="C1029"/>
      <c r="D1029"/>
      <c r="E1029"/>
      <c r="F1029"/>
      <c r="G1029"/>
      <c r="H1029"/>
      <c r="I1029"/>
      <c r="K1029"/>
      <c r="L1029"/>
    </row>
    <row r="1030" spans="3:12" ht="12.75">
      <c r="C1030"/>
      <c r="D1030"/>
      <c r="E1030"/>
      <c r="F1030"/>
      <c r="G1030"/>
      <c r="H1030"/>
      <c r="I1030"/>
      <c r="K1030"/>
      <c r="L1030"/>
    </row>
    <row r="1031" spans="3:12" ht="12.75">
      <c r="C1031"/>
      <c r="D1031"/>
      <c r="E1031"/>
      <c r="F1031"/>
      <c r="G1031"/>
      <c r="H1031"/>
      <c r="I1031"/>
      <c r="K1031"/>
      <c r="L1031"/>
    </row>
    <row r="1032" spans="3:12" ht="12.75">
      <c r="C1032"/>
      <c r="D1032"/>
      <c r="E1032"/>
      <c r="F1032"/>
      <c r="G1032"/>
      <c r="H1032"/>
      <c r="I1032"/>
      <c r="K1032"/>
      <c r="L1032"/>
    </row>
    <row r="1033" spans="3:12" ht="12.75">
      <c r="C1033"/>
      <c r="D1033"/>
      <c r="E1033"/>
      <c r="F1033"/>
      <c r="G1033"/>
      <c r="H1033"/>
      <c r="I1033"/>
      <c r="K1033"/>
      <c r="L1033"/>
    </row>
    <row r="1034" spans="3:12" ht="12.75">
      <c r="C1034"/>
      <c r="D1034"/>
      <c r="E1034"/>
      <c r="F1034"/>
      <c r="G1034"/>
      <c r="H1034"/>
      <c r="I1034"/>
      <c r="K1034"/>
      <c r="L1034"/>
    </row>
    <row r="1035" spans="3:12" ht="12.75">
      <c r="C1035"/>
      <c r="D1035"/>
      <c r="E1035"/>
      <c r="F1035"/>
      <c r="G1035"/>
      <c r="H1035"/>
      <c r="I1035"/>
      <c r="K1035"/>
      <c r="L1035"/>
    </row>
    <row r="1036" spans="3:12" ht="12.75">
      <c r="C1036"/>
      <c r="D1036"/>
      <c r="E1036"/>
      <c r="F1036"/>
      <c r="G1036"/>
      <c r="H1036"/>
      <c r="I1036"/>
      <c r="K1036"/>
      <c r="L1036"/>
    </row>
    <row r="1037" spans="3:12" ht="12.75">
      <c r="C1037"/>
      <c r="D1037"/>
      <c r="E1037"/>
      <c r="F1037"/>
      <c r="G1037"/>
      <c r="H1037"/>
      <c r="I1037"/>
      <c r="K1037"/>
      <c r="L1037"/>
    </row>
    <row r="1038" spans="3:12" ht="12.75">
      <c r="C1038"/>
      <c r="D1038"/>
      <c r="E1038"/>
      <c r="F1038"/>
      <c r="G1038"/>
      <c r="H1038"/>
      <c r="I1038"/>
      <c r="K1038"/>
      <c r="L1038"/>
    </row>
    <row r="1039" spans="3:12" ht="12.75">
      <c r="C1039"/>
      <c r="D1039"/>
      <c r="E1039"/>
      <c r="F1039"/>
      <c r="G1039"/>
      <c r="H1039"/>
      <c r="I1039"/>
      <c r="K1039"/>
      <c r="L1039"/>
    </row>
    <row r="1040" spans="3:12" ht="12.75">
      <c r="C1040"/>
      <c r="D1040"/>
      <c r="E1040"/>
      <c r="F1040"/>
      <c r="G1040"/>
      <c r="H1040"/>
      <c r="I1040"/>
      <c r="K1040"/>
      <c r="L1040"/>
    </row>
    <row r="1041" spans="3:12" ht="12.75">
      <c r="C1041"/>
      <c r="D1041"/>
      <c r="E1041"/>
      <c r="F1041"/>
      <c r="G1041"/>
      <c r="H1041"/>
      <c r="I1041"/>
      <c r="K1041"/>
      <c r="L1041"/>
    </row>
    <row r="1042" spans="3:12" ht="12.75">
      <c r="C1042"/>
      <c r="D1042"/>
      <c r="E1042"/>
      <c r="F1042"/>
      <c r="G1042"/>
      <c r="H1042"/>
      <c r="I1042"/>
      <c r="K1042"/>
      <c r="L1042"/>
    </row>
    <row r="1043" spans="3:12" ht="12.75">
      <c r="C1043"/>
      <c r="D1043"/>
      <c r="E1043"/>
      <c r="F1043"/>
      <c r="G1043"/>
      <c r="H1043"/>
      <c r="I1043"/>
      <c r="K1043"/>
      <c r="L1043"/>
    </row>
    <row r="1044" spans="3:12" ht="12.75">
      <c r="C1044"/>
      <c r="D1044"/>
      <c r="E1044"/>
      <c r="F1044"/>
      <c r="G1044"/>
      <c r="H1044"/>
      <c r="I1044"/>
      <c r="K1044"/>
      <c r="L1044"/>
    </row>
    <row r="1045" spans="3:12" ht="12.75">
      <c r="C1045"/>
      <c r="D1045"/>
      <c r="E1045"/>
      <c r="F1045"/>
      <c r="G1045"/>
      <c r="H1045"/>
      <c r="I1045"/>
      <c r="K1045"/>
      <c r="L1045"/>
    </row>
    <row r="1046" spans="3:12" ht="12.75">
      <c r="C1046"/>
      <c r="D1046"/>
      <c r="E1046"/>
      <c r="F1046"/>
      <c r="G1046"/>
      <c r="H1046"/>
      <c r="I1046"/>
      <c r="K1046"/>
      <c r="L1046"/>
    </row>
    <row r="1047" spans="3:12" ht="12.75">
      <c r="C1047"/>
      <c r="D1047"/>
      <c r="E1047"/>
      <c r="F1047"/>
      <c r="G1047"/>
      <c r="H1047"/>
      <c r="I1047"/>
      <c r="K1047"/>
      <c r="L1047"/>
    </row>
    <row r="1048" spans="3:12" ht="12.75">
      <c r="C1048"/>
      <c r="D1048"/>
      <c r="E1048"/>
      <c r="F1048"/>
      <c r="G1048"/>
      <c r="H1048"/>
      <c r="I1048"/>
      <c r="K1048"/>
      <c r="L1048"/>
    </row>
    <row r="1049" spans="3:12" ht="12.75">
      <c r="C1049"/>
      <c r="D1049"/>
      <c r="E1049"/>
      <c r="F1049"/>
      <c r="G1049"/>
      <c r="H1049"/>
      <c r="I1049"/>
      <c r="K1049"/>
      <c r="L1049"/>
    </row>
    <row r="1050" spans="3:12" ht="12.75">
      <c r="C1050"/>
      <c r="D1050"/>
      <c r="E1050"/>
      <c r="F1050"/>
      <c r="G1050"/>
      <c r="H1050"/>
      <c r="I1050"/>
      <c r="K1050"/>
      <c r="L1050"/>
    </row>
    <row r="1051" spans="3:12" ht="12.75">
      <c r="C1051"/>
      <c r="D1051"/>
      <c r="E1051"/>
      <c r="F1051"/>
      <c r="G1051"/>
      <c r="H1051"/>
      <c r="I1051"/>
      <c r="K1051"/>
      <c r="L1051"/>
    </row>
    <row r="1052" spans="3:12" ht="12.75">
      <c r="C1052"/>
      <c r="D1052"/>
      <c r="E1052"/>
      <c r="F1052"/>
      <c r="G1052"/>
      <c r="H1052"/>
      <c r="I1052"/>
      <c r="K1052"/>
      <c r="L1052"/>
    </row>
    <row r="1053" spans="3:12" ht="12.75">
      <c r="C1053"/>
      <c r="D1053"/>
      <c r="E1053"/>
      <c r="F1053"/>
      <c r="G1053"/>
      <c r="H1053"/>
      <c r="I1053"/>
      <c r="K1053"/>
      <c r="L1053"/>
    </row>
    <row r="1054" spans="3:12" ht="12.75">
      <c r="C1054"/>
      <c r="D1054"/>
      <c r="E1054"/>
      <c r="F1054"/>
      <c r="G1054"/>
      <c r="H1054"/>
      <c r="I1054"/>
      <c r="K1054"/>
      <c r="L1054"/>
    </row>
    <row r="1055" spans="3:9" ht="12.75">
      <c r="C1055" s="22"/>
      <c r="D1055" s="17"/>
      <c r="E1055" s="17"/>
      <c r="F1055" s="17"/>
      <c r="G1055" s="17"/>
      <c r="H1055" s="18"/>
      <c r="I1055" s="42"/>
    </row>
    <row r="1056" spans="3:9" ht="12.75">
      <c r="C1056" s="22"/>
      <c r="D1056" s="17"/>
      <c r="E1056" s="17"/>
      <c r="F1056" s="17"/>
      <c r="G1056" s="17"/>
      <c r="H1056" s="18"/>
      <c r="I1056" s="42"/>
    </row>
    <row r="1057" spans="3:9" ht="12.75">
      <c r="C1057" s="22"/>
      <c r="D1057" s="17"/>
      <c r="E1057" s="17"/>
      <c r="F1057" s="17"/>
      <c r="G1057" s="17"/>
      <c r="H1057" s="18"/>
      <c r="I1057" s="42"/>
    </row>
    <row r="1058" spans="3:9" ht="12.75">
      <c r="C1058" s="22"/>
      <c r="D1058" s="17"/>
      <c r="E1058" s="17"/>
      <c r="F1058" s="17"/>
      <c r="G1058" s="17"/>
      <c r="H1058" s="18"/>
      <c r="I1058" s="42"/>
    </row>
    <row r="1059" spans="3:9" ht="12.75">
      <c r="C1059" s="22"/>
      <c r="D1059" s="17"/>
      <c r="E1059" s="17"/>
      <c r="F1059" s="17"/>
      <c r="G1059" s="17"/>
      <c r="H1059" s="18"/>
      <c r="I1059" s="42"/>
    </row>
    <row r="1060" spans="3:9" ht="12.75">
      <c r="C1060" s="22"/>
      <c r="D1060" s="17"/>
      <c r="E1060" s="17"/>
      <c r="F1060" s="17"/>
      <c r="G1060" s="17"/>
      <c r="H1060" s="18"/>
      <c r="I1060" s="42"/>
    </row>
    <row r="1061" spans="3:9" ht="12.75">
      <c r="C1061" s="22"/>
      <c r="D1061" s="17"/>
      <c r="E1061" s="17"/>
      <c r="F1061" s="17"/>
      <c r="G1061" s="17"/>
      <c r="H1061" s="18"/>
      <c r="I1061" s="42"/>
    </row>
    <row r="1062" spans="3:9" ht="12.75">
      <c r="C1062" s="22"/>
      <c r="D1062" s="17"/>
      <c r="E1062" s="17"/>
      <c r="F1062" s="17"/>
      <c r="G1062" s="17"/>
      <c r="H1062" s="18"/>
      <c r="I1062" s="42"/>
    </row>
    <row r="1063" spans="3:9" ht="12.75">
      <c r="C1063" s="22"/>
      <c r="D1063" s="17"/>
      <c r="E1063" s="17"/>
      <c r="F1063" s="17"/>
      <c r="G1063" s="17"/>
      <c r="H1063" s="18"/>
      <c r="I1063" s="42"/>
    </row>
    <row r="1064" spans="3:9" ht="12.75">
      <c r="C1064" s="22"/>
      <c r="D1064" s="17"/>
      <c r="E1064" s="17"/>
      <c r="F1064" s="17"/>
      <c r="G1064" s="17"/>
      <c r="H1064" s="18"/>
      <c r="I1064" s="42"/>
    </row>
    <row r="1065" spans="3:9" ht="12.75">
      <c r="C1065" s="22"/>
      <c r="D1065" s="17"/>
      <c r="E1065" s="17"/>
      <c r="F1065" s="17"/>
      <c r="G1065" s="17"/>
      <c r="H1065" s="18"/>
      <c r="I1065" s="42"/>
    </row>
    <row r="1066" spans="3:9" ht="12.75">
      <c r="C1066" s="22"/>
      <c r="D1066" s="17"/>
      <c r="E1066" s="17"/>
      <c r="F1066" s="17"/>
      <c r="G1066" s="17"/>
      <c r="H1066" s="18"/>
      <c r="I1066" s="42"/>
    </row>
    <row r="1067" spans="3:9" ht="12.75">
      <c r="C1067" s="22"/>
      <c r="D1067" s="17"/>
      <c r="E1067" s="17"/>
      <c r="F1067" s="17"/>
      <c r="G1067" s="17"/>
      <c r="H1067" s="18"/>
      <c r="I1067" s="42"/>
    </row>
    <row r="1068" spans="3:9" ht="12.75">
      <c r="C1068" s="22"/>
      <c r="D1068" s="17"/>
      <c r="E1068" s="17"/>
      <c r="F1068" s="17"/>
      <c r="G1068" s="17"/>
      <c r="H1068" s="18"/>
      <c r="I1068" s="42"/>
    </row>
    <row r="1069" spans="3:9" ht="12.75">
      <c r="C1069" s="22"/>
      <c r="D1069" s="17"/>
      <c r="E1069" s="17"/>
      <c r="F1069" s="17"/>
      <c r="G1069" s="17"/>
      <c r="H1069" s="18"/>
      <c r="I1069" s="42"/>
    </row>
    <row r="1070" spans="3:9" ht="12.75">
      <c r="C1070" s="22"/>
      <c r="D1070" s="17"/>
      <c r="E1070" s="17"/>
      <c r="F1070" s="17"/>
      <c r="G1070" s="17"/>
      <c r="H1070" s="18"/>
      <c r="I1070" s="42"/>
    </row>
    <row r="1071" spans="3:9" ht="12.75">
      <c r="C1071" s="22"/>
      <c r="D1071" s="17"/>
      <c r="E1071" s="17"/>
      <c r="F1071" s="17"/>
      <c r="G1071" s="17"/>
      <c r="H1071" s="18"/>
      <c r="I1071" s="42"/>
    </row>
    <row r="1072" spans="3:9" ht="12.75">
      <c r="C1072" s="22"/>
      <c r="D1072" s="17"/>
      <c r="E1072" s="17"/>
      <c r="F1072" s="17"/>
      <c r="G1072" s="17"/>
      <c r="H1072" s="18"/>
      <c r="I1072" s="42"/>
    </row>
    <row r="1073" spans="3:9" ht="12.75">
      <c r="C1073" s="22"/>
      <c r="D1073" s="17"/>
      <c r="E1073" s="17"/>
      <c r="F1073" s="17"/>
      <c r="G1073" s="17"/>
      <c r="H1073" s="18"/>
      <c r="I1073" s="42"/>
    </row>
    <row r="1074" spans="3:9" ht="12.75">
      <c r="C1074" s="22"/>
      <c r="D1074" s="17"/>
      <c r="E1074" s="17"/>
      <c r="F1074" s="17"/>
      <c r="G1074" s="17"/>
      <c r="H1074" s="18"/>
      <c r="I1074" s="42"/>
    </row>
    <row r="1075" spans="3:9" ht="12.75">
      <c r="C1075" s="22"/>
      <c r="D1075" s="17"/>
      <c r="E1075" s="17"/>
      <c r="F1075" s="17"/>
      <c r="G1075" s="17"/>
      <c r="H1075" s="18"/>
      <c r="I1075" s="42"/>
    </row>
    <row r="1076" spans="3:9" ht="12.75">
      <c r="C1076" s="22"/>
      <c r="D1076" s="17"/>
      <c r="E1076" s="17"/>
      <c r="F1076" s="17"/>
      <c r="G1076" s="17"/>
      <c r="H1076" s="18"/>
      <c r="I1076" s="42"/>
    </row>
    <row r="1077" spans="3:9" ht="12.75">
      <c r="C1077" s="22"/>
      <c r="D1077" s="17"/>
      <c r="E1077" s="17"/>
      <c r="F1077" s="17"/>
      <c r="G1077" s="17"/>
      <c r="H1077" s="18"/>
      <c r="I1077" s="42"/>
    </row>
    <row r="1078" spans="3:9" ht="12.75">
      <c r="C1078" s="22"/>
      <c r="D1078" s="17"/>
      <c r="E1078" s="17"/>
      <c r="F1078" s="17"/>
      <c r="G1078" s="17"/>
      <c r="H1078" s="18"/>
      <c r="I1078" s="42"/>
    </row>
    <row r="1079" spans="3:9" ht="12.75">
      <c r="C1079" s="22"/>
      <c r="D1079" s="17"/>
      <c r="E1079" s="17"/>
      <c r="F1079" s="17"/>
      <c r="G1079" s="17"/>
      <c r="H1079" s="18"/>
      <c r="I1079" s="42"/>
    </row>
    <row r="1080" spans="3:9" ht="12.75">
      <c r="C1080" s="22"/>
      <c r="D1080" s="17"/>
      <c r="E1080" s="17"/>
      <c r="F1080" s="17"/>
      <c r="G1080" s="17"/>
      <c r="H1080" s="18"/>
      <c r="I1080" s="42"/>
    </row>
    <row r="1081" spans="3:9" ht="12.75">
      <c r="C1081" s="22"/>
      <c r="D1081" s="17"/>
      <c r="E1081" s="17"/>
      <c r="F1081" s="17"/>
      <c r="G1081" s="17"/>
      <c r="H1081" s="18"/>
      <c r="I1081" s="42"/>
    </row>
    <row r="1082" spans="3:9" ht="12.75">
      <c r="C1082" s="22"/>
      <c r="D1082" s="17"/>
      <c r="E1082" s="17"/>
      <c r="F1082" s="17"/>
      <c r="G1082" s="17"/>
      <c r="H1082" s="18"/>
      <c r="I1082" s="42"/>
    </row>
    <row r="1083" spans="3:9" ht="12.75">
      <c r="C1083" s="22"/>
      <c r="D1083" s="17"/>
      <c r="E1083" s="17"/>
      <c r="F1083" s="17"/>
      <c r="G1083" s="17"/>
      <c r="H1083" s="18"/>
      <c r="I1083" s="42"/>
    </row>
    <row r="1084" spans="3:9" ht="12.75">
      <c r="C1084" s="22"/>
      <c r="D1084" s="17"/>
      <c r="E1084" s="17"/>
      <c r="F1084" s="17"/>
      <c r="G1084" s="17"/>
      <c r="H1084" s="18"/>
      <c r="I1084" s="42"/>
    </row>
    <row r="1085" spans="3:9" ht="12.75">
      <c r="C1085" s="22"/>
      <c r="D1085" s="17"/>
      <c r="E1085" s="17"/>
      <c r="F1085" s="17"/>
      <c r="G1085" s="17"/>
      <c r="H1085" s="18"/>
      <c r="I1085" s="42"/>
    </row>
    <row r="1086" spans="3:9" ht="12.75">
      <c r="C1086" s="22"/>
      <c r="D1086" s="17"/>
      <c r="E1086" s="17"/>
      <c r="F1086" s="17"/>
      <c r="G1086" s="17"/>
      <c r="H1086" s="18"/>
      <c r="I1086" s="42"/>
    </row>
    <row r="1087" spans="3:9" ht="12.75">
      <c r="C1087" s="22"/>
      <c r="D1087" s="17"/>
      <c r="E1087" s="17"/>
      <c r="F1087" s="17"/>
      <c r="G1087" s="17"/>
      <c r="H1087" s="18"/>
      <c r="I1087" s="42"/>
    </row>
    <row r="1088" spans="3:9" ht="12.75">
      <c r="C1088" s="22"/>
      <c r="D1088" s="17"/>
      <c r="E1088" s="17"/>
      <c r="F1088" s="17"/>
      <c r="G1088" s="17"/>
      <c r="H1088" s="18"/>
      <c r="I1088" s="42"/>
    </row>
    <row r="1089" spans="3:9" ht="12.75">
      <c r="C1089" s="22"/>
      <c r="D1089" s="17"/>
      <c r="E1089" s="17"/>
      <c r="F1089" s="17"/>
      <c r="G1089" s="17"/>
      <c r="H1089" s="18"/>
      <c r="I1089" s="42"/>
    </row>
    <row r="1090" spans="3:9" ht="12.75">
      <c r="C1090" s="22"/>
      <c r="D1090" s="17"/>
      <c r="E1090" s="17"/>
      <c r="F1090" s="17"/>
      <c r="G1090" s="17"/>
      <c r="H1090" s="18"/>
      <c r="I1090" s="42"/>
    </row>
    <row r="1091" spans="3:9" ht="12.75">
      <c r="C1091" s="22"/>
      <c r="D1091" s="17"/>
      <c r="E1091" s="17"/>
      <c r="F1091" s="17"/>
      <c r="G1091" s="17"/>
      <c r="H1091" s="18"/>
      <c r="I1091" s="42"/>
    </row>
    <row r="1092" spans="3:9" ht="12.75">
      <c r="C1092" s="22"/>
      <c r="D1092" s="17"/>
      <c r="E1092" s="17"/>
      <c r="F1092" s="17"/>
      <c r="G1092" s="17"/>
      <c r="H1092" s="18"/>
      <c r="I1092" s="42"/>
    </row>
    <row r="1093" spans="3:9" ht="12.75">
      <c r="C1093" s="22"/>
      <c r="D1093" s="17"/>
      <c r="E1093" s="17"/>
      <c r="F1093" s="17"/>
      <c r="G1093" s="17"/>
      <c r="H1093" s="18"/>
      <c r="I1093" s="42"/>
    </row>
    <row r="1094" spans="3:9" ht="12.75">
      <c r="C1094" s="22"/>
      <c r="D1094" s="17"/>
      <c r="E1094" s="17"/>
      <c r="F1094" s="17"/>
      <c r="G1094" s="17"/>
      <c r="H1094" s="18"/>
      <c r="I1094" s="42"/>
    </row>
    <row r="1095" spans="3:9" ht="12.75">
      <c r="C1095" s="22"/>
      <c r="D1095" s="17"/>
      <c r="E1095" s="17"/>
      <c r="F1095" s="17"/>
      <c r="G1095" s="17"/>
      <c r="H1095" s="18"/>
      <c r="I1095" s="42"/>
    </row>
    <row r="1096" spans="3:9" ht="12.75">
      <c r="C1096" s="22"/>
      <c r="D1096" s="17"/>
      <c r="E1096" s="17"/>
      <c r="F1096" s="17"/>
      <c r="G1096" s="17"/>
      <c r="H1096" s="18"/>
      <c r="I1096" s="42"/>
    </row>
    <row r="1097" spans="3:9" ht="12.75">
      <c r="C1097" s="22"/>
      <c r="D1097" s="17"/>
      <c r="E1097" s="17"/>
      <c r="F1097" s="17"/>
      <c r="G1097" s="17"/>
      <c r="H1097" s="18"/>
      <c r="I1097" s="42"/>
    </row>
    <row r="1098" spans="3:9" ht="12.75">
      <c r="C1098" s="22"/>
      <c r="D1098" s="17"/>
      <c r="E1098" s="17"/>
      <c r="F1098" s="17"/>
      <c r="G1098" s="17"/>
      <c r="H1098" s="18"/>
      <c r="I1098" s="42"/>
    </row>
    <row r="1099" spans="3:9" ht="12.75">
      <c r="C1099" s="22"/>
      <c r="D1099" s="17"/>
      <c r="E1099" s="17"/>
      <c r="F1099" s="17"/>
      <c r="G1099" s="17"/>
      <c r="H1099" s="18"/>
      <c r="I1099" s="42"/>
    </row>
    <row r="1100" spans="3:9" ht="12.75">
      <c r="C1100" s="22"/>
      <c r="D1100" s="17"/>
      <c r="E1100" s="17"/>
      <c r="F1100" s="17"/>
      <c r="G1100" s="17"/>
      <c r="H1100" s="18"/>
      <c r="I1100" s="42"/>
    </row>
    <row r="1101" spans="3:9" ht="12.75">
      <c r="C1101" s="22"/>
      <c r="D1101" s="17"/>
      <c r="E1101" s="17"/>
      <c r="F1101" s="17"/>
      <c r="G1101" s="17"/>
      <c r="H1101" s="18"/>
      <c r="I1101" s="42"/>
    </row>
    <row r="1102" spans="3:9" ht="12.75">
      <c r="C1102" s="22"/>
      <c r="D1102" s="17"/>
      <c r="E1102" s="17"/>
      <c r="F1102" s="17"/>
      <c r="G1102" s="17"/>
      <c r="H1102" s="18"/>
      <c r="I1102" s="42"/>
    </row>
    <row r="1103" spans="3:9" ht="12.75">
      <c r="C1103" s="22"/>
      <c r="D1103" s="17"/>
      <c r="E1103" s="17"/>
      <c r="F1103" s="17"/>
      <c r="G1103" s="17"/>
      <c r="H1103" s="18"/>
      <c r="I1103" s="42"/>
    </row>
    <row r="1104" spans="3:9" ht="12.75">
      <c r="C1104" s="22"/>
      <c r="D1104" s="17"/>
      <c r="E1104" s="17"/>
      <c r="F1104" s="17"/>
      <c r="G1104" s="17"/>
      <c r="H1104" s="18"/>
      <c r="I1104" s="42"/>
    </row>
    <row r="1105" spans="3:9" ht="12.75">
      <c r="C1105" s="22"/>
      <c r="D1105" s="17"/>
      <c r="E1105" s="17"/>
      <c r="F1105" s="17"/>
      <c r="G1105" s="17"/>
      <c r="H1105" s="18"/>
      <c r="I1105" s="42"/>
    </row>
    <row r="1106" spans="3:9" ht="12.75">
      <c r="C1106" s="22"/>
      <c r="D1106" s="17"/>
      <c r="E1106" s="17"/>
      <c r="F1106" s="17"/>
      <c r="G1106" s="17"/>
      <c r="H1106" s="18"/>
      <c r="I1106" s="42"/>
    </row>
    <row r="1107" spans="3:9" ht="12.75">
      <c r="C1107" s="22"/>
      <c r="D1107" s="17"/>
      <c r="E1107" s="17"/>
      <c r="F1107" s="17"/>
      <c r="G1107" s="17"/>
      <c r="H1107" s="18"/>
      <c r="I1107" s="42"/>
    </row>
    <row r="1108" spans="3:9" ht="12.75">
      <c r="C1108" s="22"/>
      <c r="D1108" s="17"/>
      <c r="E1108" s="17"/>
      <c r="F1108" s="17"/>
      <c r="G1108" s="17"/>
      <c r="H1108" s="18"/>
      <c r="I1108" s="42"/>
    </row>
    <row r="1109" spans="3:9" ht="12.75">
      <c r="C1109" s="22"/>
      <c r="D1109" s="17"/>
      <c r="E1109" s="17"/>
      <c r="F1109" s="17"/>
      <c r="G1109" s="17"/>
      <c r="H1109" s="18"/>
      <c r="I1109" s="42"/>
    </row>
    <row r="1110" spans="3:9" ht="12.75">
      <c r="C1110" s="22"/>
      <c r="D1110" s="17"/>
      <c r="E1110" s="17"/>
      <c r="F1110" s="17"/>
      <c r="G1110" s="17"/>
      <c r="H1110" s="18"/>
      <c r="I1110" s="42"/>
    </row>
    <row r="1111" spans="3:9" ht="12.75">
      <c r="C1111" s="22"/>
      <c r="D1111" s="17"/>
      <c r="E1111" s="17"/>
      <c r="F1111" s="17"/>
      <c r="G1111" s="17"/>
      <c r="H1111" s="18"/>
      <c r="I1111" s="42"/>
    </row>
    <row r="1112" spans="3:9" ht="12.75">
      <c r="C1112" s="22"/>
      <c r="D1112" s="17"/>
      <c r="E1112" s="17"/>
      <c r="F1112" s="17"/>
      <c r="G1112" s="17"/>
      <c r="H1112" s="18"/>
      <c r="I1112" s="42"/>
    </row>
    <row r="1113" spans="3:9" ht="12.75">
      <c r="C1113" s="22"/>
      <c r="D1113" s="17"/>
      <c r="E1113" s="17"/>
      <c r="F1113" s="17"/>
      <c r="G1113" s="17"/>
      <c r="H1113" s="18"/>
      <c r="I1113" s="42"/>
    </row>
    <row r="1114" spans="3:9" ht="12.75">
      <c r="C1114" s="22"/>
      <c r="D1114" s="17"/>
      <c r="E1114" s="17"/>
      <c r="F1114" s="17"/>
      <c r="G1114" s="17"/>
      <c r="H1114" s="18"/>
      <c r="I1114" s="42"/>
    </row>
    <row r="1115" spans="3:9" ht="12.75">
      <c r="C1115" s="22"/>
      <c r="D1115" s="17"/>
      <c r="E1115" s="17"/>
      <c r="F1115" s="17"/>
      <c r="G1115" s="17"/>
      <c r="H1115" s="18"/>
      <c r="I1115" s="42"/>
    </row>
    <row r="1116" spans="3:9" ht="12.75">
      <c r="C1116" s="22"/>
      <c r="D1116" s="17"/>
      <c r="E1116" s="17"/>
      <c r="F1116" s="17"/>
      <c r="G1116" s="17"/>
      <c r="H1116" s="18"/>
      <c r="I1116" s="42"/>
    </row>
    <row r="1117" spans="3:9" ht="12.75">
      <c r="C1117" s="22"/>
      <c r="D1117" s="17"/>
      <c r="E1117" s="17"/>
      <c r="F1117" s="17"/>
      <c r="G1117" s="17"/>
      <c r="H1117" s="18"/>
      <c r="I1117" s="42"/>
    </row>
    <row r="1118" spans="3:9" ht="12.75">
      <c r="C1118" s="22"/>
      <c r="D1118" s="17"/>
      <c r="E1118" s="17"/>
      <c r="F1118" s="17"/>
      <c r="G1118" s="17"/>
      <c r="H1118" s="18"/>
      <c r="I1118" s="42"/>
    </row>
    <row r="1119" spans="3:9" ht="12.75">
      <c r="C1119" s="22"/>
      <c r="D1119" s="17"/>
      <c r="E1119" s="17"/>
      <c r="F1119" s="17"/>
      <c r="G1119" s="17"/>
      <c r="H1119" s="18"/>
      <c r="I1119" s="42"/>
    </row>
    <row r="1120" spans="3:9" ht="12.75">
      <c r="C1120" s="22"/>
      <c r="D1120" s="17"/>
      <c r="E1120" s="17"/>
      <c r="F1120" s="17"/>
      <c r="G1120" s="17"/>
      <c r="H1120" s="18"/>
      <c r="I1120" s="42"/>
    </row>
    <row r="1121" spans="3:9" ht="12.75">
      <c r="C1121" s="22"/>
      <c r="D1121" s="17"/>
      <c r="E1121" s="17"/>
      <c r="F1121" s="17"/>
      <c r="G1121" s="17"/>
      <c r="H1121" s="18"/>
      <c r="I1121" s="42"/>
    </row>
    <row r="1122" spans="3:9" ht="12.75">
      <c r="C1122" s="22"/>
      <c r="D1122" s="17"/>
      <c r="E1122" s="17"/>
      <c r="F1122" s="17"/>
      <c r="G1122" s="17"/>
      <c r="H1122" s="18"/>
      <c r="I1122" s="42"/>
    </row>
    <row r="1123" spans="3:9" ht="12.75">
      <c r="C1123" s="22"/>
      <c r="D1123" s="17"/>
      <c r="E1123" s="17"/>
      <c r="F1123" s="17"/>
      <c r="G1123" s="17"/>
      <c r="H1123" s="18"/>
      <c r="I1123" s="42"/>
    </row>
    <row r="1124" spans="3:9" ht="12.75">
      <c r="C1124" s="22"/>
      <c r="D1124" s="17"/>
      <c r="E1124" s="17"/>
      <c r="F1124" s="17"/>
      <c r="G1124" s="17"/>
      <c r="H1124" s="18"/>
      <c r="I1124" s="42"/>
    </row>
    <row r="1125" spans="3:9" ht="12.75">
      <c r="C1125" s="22"/>
      <c r="D1125" s="17"/>
      <c r="E1125" s="17"/>
      <c r="F1125" s="17"/>
      <c r="G1125" s="17"/>
      <c r="H1125" s="18"/>
      <c r="I1125" s="42"/>
    </row>
    <row r="1126" spans="3:9" ht="12.75">
      <c r="C1126" s="22"/>
      <c r="D1126" s="17"/>
      <c r="E1126" s="17"/>
      <c r="F1126" s="17"/>
      <c r="G1126" s="17"/>
      <c r="H1126" s="18"/>
      <c r="I1126" s="42"/>
    </row>
    <row r="1127" spans="3:9" ht="12.75">
      <c r="C1127" s="22"/>
      <c r="D1127" s="17"/>
      <c r="E1127" s="17"/>
      <c r="F1127" s="17"/>
      <c r="G1127" s="17"/>
      <c r="H1127" s="18"/>
      <c r="I1127" s="42"/>
    </row>
    <row r="1128" spans="3:9" ht="12.75">
      <c r="C1128" s="22"/>
      <c r="D1128" s="17"/>
      <c r="E1128" s="17"/>
      <c r="F1128" s="17"/>
      <c r="G1128" s="17"/>
      <c r="H1128" s="18"/>
      <c r="I1128" s="42"/>
    </row>
    <row r="1129" spans="3:9" ht="12.75">
      <c r="C1129" s="22"/>
      <c r="D1129" s="17"/>
      <c r="E1129" s="17"/>
      <c r="F1129" s="17"/>
      <c r="G1129" s="17"/>
      <c r="H1129" s="18"/>
      <c r="I1129" s="42"/>
    </row>
    <row r="1130" spans="3:9" ht="12.75">
      <c r="C1130" s="22"/>
      <c r="D1130" s="17"/>
      <c r="E1130" s="17"/>
      <c r="F1130" s="17"/>
      <c r="G1130" s="17"/>
      <c r="H1130" s="18"/>
      <c r="I1130" s="42"/>
    </row>
    <row r="1131" spans="3:9" ht="12.75">
      <c r="C1131" s="22"/>
      <c r="D1131" s="17"/>
      <c r="E1131" s="17"/>
      <c r="F1131" s="17"/>
      <c r="G1131" s="17"/>
      <c r="H1131" s="18"/>
      <c r="I1131" s="42"/>
    </row>
    <row r="1132" spans="3:9" ht="12.75">
      <c r="C1132" s="22"/>
      <c r="D1132" s="17"/>
      <c r="E1132" s="17"/>
      <c r="F1132" s="17"/>
      <c r="G1132" s="17"/>
      <c r="H1132" s="18"/>
      <c r="I1132" s="42"/>
    </row>
    <row r="1133" spans="3:9" ht="12.75">
      <c r="C1133" s="22"/>
      <c r="D1133" s="17"/>
      <c r="E1133" s="17"/>
      <c r="F1133" s="17"/>
      <c r="G1133" s="17"/>
      <c r="H1133" s="18"/>
      <c r="I1133" s="42"/>
    </row>
    <row r="1134" spans="3:9" ht="12.75">
      <c r="C1134" s="22"/>
      <c r="D1134" s="17"/>
      <c r="E1134" s="17"/>
      <c r="F1134" s="17"/>
      <c r="G1134" s="17"/>
      <c r="H1134" s="18"/>
      <c r="I1134" s="42"/>
    </row>
    <row r="1135" spans="3:9" ht="12.75">
      <c r="C1135" s="22"/>
      <c r="D1135" s="17"/>
      <c r="E1135" s="17"/>
      <c r="F1135" s="17"/>
      <c r="G1135" s="17"/>
      <c r="H1135" s="18"/>
      <c r="I1135" s="42"/>
    </row>
    <row r="1136" spans="3:9" ht="12.75">
      <c r="C1136" s="22"/>
      <c r="D1136" s="17"/>
      <c r="E1136" s="17"/>
      <c r="F1136" s="17"/>
      <c r="G1136" s="17"/>
      <c r="H1136" s="18"/>
      <c r="I1136" s="42"/>
    </row>
    <row r="1137" spans="3:9" ht="12.75">
      <c r="C1137" s="22"/>
      <c r="D1137" s="17"/>
      <c r="E1137" s="17"/>
      <c r="F1137" s="17"/>
      <c r="G1137" s="17"/>
      <c r="H1137" s="18"/>
      <c r="I1137" s="42"/>
    </row>
    <row r="1138" spans="3:9" ht="12.75">
      <c r="C1138" s="22"/>
      <c r="D1138" s="17"/>
      <c r="E1138" s="17"/>
      <c r="F1138" s="17"/>
      <c r="G1138" s="17"/>
      <c r="H1138" s="18"/>
      <c r="I1138" s="42"/>
    </row>
    <row r="1139" spans="3:9" ht="12.75">
      <c r="C1139" s="22"/>
      <c r="D1139" s="17"/>
      <c r="E1139" s="17"/>
      <c r="F1139" s="17"/>
      <c r="G1139" s="17"/>
      <c r="H1139" s="18"/>
      <c r="I1139" s="42"/>
    </row>
    <row r="1140" spans="3:9" ht="12.75">
      <c r="C1140" s="22"/>
      <c r="D1140" s="17"/>
      <c r="E1140" s="17"/>
      <c r="F1140" s="17"/>
      <c r="G1140" s="17"/>
      <c r="H1140" s="18"/>
      <c r="I1140" s="42"/>
    </row>
    <row r="1141" spans="3:9" ht="12.75">
      <c r="C1141" s="22"/>
      <c r="D1141" s="17"/>
      <c r="E1141" s="17"/>
      <c r="F1141" s="17"/>
      <c r="G1141" s="17"/>
      <c r="H1141" s="18"/>
      <c r="I1141" s="42"/>
    </row>
    <row r="1142" spans="3:9" ht="12.75">
      <c r="C1142" s="22"/>
      <c r="D1142" s="17"/>
      <c r="E1142" s="17"/>
      <c r="F1142" s="17"/>
      <c r="G1142" s="17"/>
      <c r="H1142" s="18"/>
      <c r="I1142" s="42"/>
    </row>
    <row r="1143" spans="3:9" ht="12.75">
      <c r="C1143" s="22"/>
      <c r="D1143" s="17"/>
      <c r="E1143" s="17"/>
      <c r="F1143" s="17"/>
      <c r="G1143" s="17"/>
      <c r="H1143" s="18"/>
      <c r="I1143" s="42"/>
    </row>
    <row r="1144" spans="3:9" ht="12.75">
      <c r="C1144" s="22"/>
      <c r="D1144" s="17"/>
      <c r="E1144" s="17"/>
      <c r="F1144" s="17"/>
      <c r="G1144" s="17"/>
      <c r="H1144" s="18"/>
      <c r="I1144" s="42"/>
    </row>
    <row r="1145" spans="3:9" ht="12.75">
      <c r="C1145" s="22"/>
      <c r="D1145" s="17"/>
      <c r="E1145" s="17"/>
      <c r="F1145" s="17"/>
      <c r="G1145" s="17"/>
      <c r="H1145" s="18"/>
      <c r="I1145" s="42"/>
    </row>
    <row r="1146" spans="3:9" ht="12.75">
      <c r="C1146" s="22"/>
      <c r="D1146" s="17"/>
      <c r="E1146" s="17"/>
      <c r="F1146" s="17"/>
      <c r="G1146" s="17"/>
      <c r="H1146" s="18"/>
      <c r="I1146" s="42"/>
    </row>
    <row r="1147" spans="3:9" ht="12.75">
      <c r="C1147" s="22"/>
      <c r="D1147" s="17"/>
      <c r="E1147" s="17"/>
      <c r="F1147" s="17"/>
      <c r="G1147" s="17"/>
      <c r="H1147" s="18"/>
      <c r="I1147" s="42"/>
    </row>
    <row r="1148" spans="3:9" ht="12.75">
      <c r="C1148" s="22"/>
      <c r="D1148" s="17"/>
      <c r="E1148" s="17"/>
      <c r="F1148" s="17"/>
      <c r="G1148" s="17"/>
      <c r="H1148" s="18"/>
      <c r="I1148" s="42"/>
    </row>
    <row r="1149" spans="3:9" ht="12.75">
      <c r="C1149" s="22"/>
      <c r="D1149" s="17"/>
      <c r="E1149" s="17"/>
      <c r="F1149" s="17"/>
      <c r="G1149" s="17"/>
      <c r="H1149" s="18"/>
      <c r="I1149" s="42"/>
    </row>
    <row r="1150" spans="3:9" ht="12.75">
      <c r="C1150" s="22"/>
      <c r="D1150" s="17"/>
      <c r="E1150" s="17"/>
      <c r="F1150" s="17"/>
      <c r="G1150" s="17"/>
      <c r="H1150" s="18"/>
      <c r="I1150" s="42"/>
    </row>
    <row r="1151" spans="3:9" ht="12.75">
      <c r="C1151" s="22"/>
      <c r="D1151" s="17"/>
      <c r="E1151" s="17"/>
      <c r="F1151" s="17"/>
      <c r="G1151" s="17"/>
      <c r="H1151" s="18"/>
      <c r="I1151" s="42"/>
    </row>
    <row r="1152" spans="3:9" ht="12.75">
      <c r="C1152" s="22"/>
      <c r="D1152" s="17"/>
      <c r="E1152" s="17"/>
      <c r="F1152" s="17"/>
      <c r="G1152" s="17"/>
      <c r="H1152" s="18"/>
      <c r="I1152" s="42"/>
    </row>
    <row r="1153" spans="3:9" ht="12.75">
      <c r="C1153" s="22"/>
      <c r="D1153" s="17"/>
      <c r="E1153" s="17"/>
      <c r="F1153" s="17"/>
      <c r="G1153" s="17"/>
      <c r="H1153" s="18"/>
      <c r="I1153" s="42"/>
    </row>
    <row r="1154" spans="3:9" ht="12.75">
      <c r="C1154" s="22"/>
      <c r="D1154" s="17"/>
      <c r="E1154" s="17"/>
      <c r="F1154" s="17"/>
      <c r="G1154" s="17"/>
      <c r="H1154" s="18"/>
      <c r="I1154" s="42"/>
    </row>
    <row r="1155" spans="3:9" ht="12.75">
      <c r="C1155" s="22"/>
      <c r="D1155" s="17"/>
      <c r="E1155" s="17"/>
      <c r="F1155" s="17"/>
      <c r="G1155" s="17"/>
      <c r="H1155" s="18"/>
      <c r="I1155" s="42"/>
    </row>
    <row r="1156" spans="3:9" ht="12.75">
      <c r="C1156" s="22"/>
      <c r="D1156" s="17"/>
      <c r="E1156" s="17"/>
      <c r="F1156" s="17"/>
      <c r="G1156" s="17"/>
      <c r="H1156" s="18"/>
      <c r="I1156" s="42"/>
    </row>
    <row r="1157" spans="3:9" ht="12.75">
      <c r="C1157" s="22"/>
      <c r="D1157" s="17"/>
      <c r="E1157" s="17"/>
      <c r="F1157" s="17"/>
      <c r="G1157" s="17"/>
      <c r="H1157" s="18"/>
      <c r="I1157" s="42"/>
    </row>
    <row r="1158" spans="3:9" ht="12.75">
      <c r="C1158" s="22"/>
      <c r="D1158" s="17"/>
      <c r="E1158" s="17"/>
      <c r="F1158" s="17"/>
      <c r="G1158" s="17"/>
      <c r="H1158" s="18"/>
      <c r="I1158" s="42"/>
    </row>
    <row r="1159" spans="3:9" ht="12.75">
      <c r="C1159" s="22"/>
      <c r="D1159" s="17"/>
      <c r="E1159" s="17"/>
      <c r="F1159" s="17"/>
      <c r="G1159" s="17"/>
      <c r="H1159" s="18"/>
      <c r="I1159" s="42"/>
    </row>
    <row r="1160" spans="3:9" ht="12.75">
      <c r="C1160" s="22"/>
      <c r="D1160" s="17"/>
      <c r="E1160" s="17"/>
      <c r="F1160" s="17"/>
      <c r="G1160" s="17"/>
      <c r="H1160" s="18"/>
      <c r="I1160" s="42"/>
    </row>
    <row r="1161" spans="3:9" ht="12.75">
      <c r="C1161" s="22"/>
      <c r="D1161" s="17"/>
      <c r="E1161" s="17"/>
      <c r="F1161" s="17"/>
      <c r="G1161" s="17"/>
      <c r="H1161" s="18"/>
      <c r="I1161" s="42"/>
    </row>
    <row r="1162" spans="3:9" ht="12.75">
      <c r="C1162" s="22"/>
      <c r="D1162" s="17"/>
      <c r="E1162" s="17"/>
      <c r="F1162" s="17"/>
      <c r="G1162" s="17"/>
      <c r="H1162" s="18"/>
      <c r="I1162" s="42"/>
    </row>
    <row r="1163" spans="3:9" ht="12.75">
      <c r="C1163" s="22"/>
      <c r="D1163" s="17"/>
      <c r="E1163" s="17"/>
      <c r="F1163" s="17"/>
      <c r="G1163" s="17"/>
      <c r="H1163" s="18"/>
      <c r="I1163" s="42"/>
    </row>
    <row r="1164" spans="3:9" ht="12.75">
      <c r="C1164" s="22"/>
      <c r="D1164" s="17"/>
      <c r="E1164" s="17"/>
      <c r="F1164" s="17"/>
      <c r="G1164" s="17"/>
      <c r="H1164" s="18"/>
      <c r="I1164" s="42"/>
    </row>
    <row r="1165" spans="3:9" ht="12.75">
      <c r="C1165" s="22"/>
      <c r="D1165" s="17"/>
      <c r="E1165" s="17"/>
      <c r="F1165" s="17"/>
      <c r="G1165" s="17"/>
      <c r="H1165" s="18"/>
      <c r="I1165" s="42"/>
    </row>
    <row r="1166" spans="3:9" ht="12.75">
      <c r="C1166" s="22"/>
      <c r="D1166" s="17"/>
      <c r="E1166" s="17"/>
      <c r="F1166" s="17"/>
      <c r="G1166" s="17"/>
      <c r="H1166" s="18"/>
      <c r="I1166" s="42"/>
    </row>
    <row r="1167" spans="3:9" ht="12.75">
      <c r="C1167" s="22"/>
      <c r="D1167" s="17"/>
      <c r="E1167" s="17"/>
      <c r="F1167" s="17"/>
      <c r="G1167" s="17"/>
      <c r="H1167" s="18"/>
      <c r="I1167" s="42"/>
    </row>
    <row r="1168" spans="3:9" ht="12.75">
      <c r="C1168" s="22"/>
      <c r="D1168" s="17"/>
      <c r="E1168" s="17"/>
      <c r="F1168" s="17"/>
      <c r="G1168" s="17"/>
      <c r="H1168" s="18"/>
      <c r="I1168" s="42"/>
    </row>
    <row r="1169" spans="3:9" ht="12.75">
      <c r="C1169" s="22"/>
      <c r="D1169" s="17"/>
      <c r="E1169" s="17"/>
      <c r="F1169" s="17"/>
      <c r="G1169" s="17"/>
      <c r="H1169" s="18"/>
      <c r="I1169" s="42"/>
    </row>
    <row r="1170" spans="3:9" ht="12.75">
      <c r="C1170" s="22"/>
      <c r="D1170" s="17"/>
      <c r="E1170" s="17"/>
      <c r="F1170" s="17"/>
      <c r="G1170" s="17"/>
      <c r="H1170" s="18"/>
      <c r="I1170" s="42"/>
    </row>
    <row r="1171" spans="3:9" ht="12.75">
      <c r="C1171" s="22"/>
      <c r="D1171" s="17"/>
      <c r="E1171" s="17"/>
      <c r="F1171" s="17"/>
      <c r="G1171" s="17"/>
      <c r="H1171" s="18"/>
      <c r="I1171" s="42"/>
    </row>
    <row r="1172" spans="3:9" ht="12.75">
      <c r="C1172" s="22"/>
      <c r="D1172" s="17"/>
      <c r="E1172" s="17"/>
      <c r="F1172" s="17"/>
      <c r="G1172" s="17"/>
      <c r="H1172" s="18"/>
      <c r="I1172" s="42"/>
    </row>
    <row r="1173" spans="3:9" ht="12.75">
      <c r="C1173" s="22"/>
      <c r="D1173" s="17"/>
      <c r="E1173" s="17"/>
      <c r="F1173" s="17"/>
      <c r="G1173" s="17"/>
      <c r="H1173" s="18"/>
      <c r="I1173" s="42"/>
    </row>
    <row r="1174" spans="3:9" ht="12.75">
      <c r="C1174" s="22"/>
      <c r="D1174" s="17"/>
      <c r="E1174" s="17"/>
      <c r="F1174" s="17"/>
      <c r="G1174" s="17"/>
      <c r="H1174" s="18"/>
      <c r="I1174" s="42"/>
    </row>
    <row r="1175" spans="3:9" ht="12.75">
      <c r="C1175" s="22"/>
      <c r="D1175" s="17"/>
      <c r="E1175" s="17"/>
      <c r="F1175" s="17"/>
      <c r="G1175" s="17"/>
      <c r="H1175" s="18"/>
      <c r="I1175" s="42"/>
    </row>
    <row r="1176" spans="3:9" ht="12.75">
      <c r="C1176" s="22"/>
      <c r="D1176" s="17"/>
      <c r="E1176" s="17"/>
      <c r="F1176" s="17"/>
      <c r="G1176" s="17"/>
      <c r="H1176" s="18"/>
      <c r="I1176" s="42"/>
    </row>
    <row r="1177" spans="3:9" ht="12.75">
      <c r="C1177" s="22"/>
      <c r="D1177" s="17"/>
      <c r="E1177" s="17"/>
      <c r="F1177" s="17"/>
      <c r="G1177" s="17"/>
      <c r="H1177" s="18"/>
      <c r="I1177" s="42"/>
    </row>
    <row r="1178" spans="3:9" ht="12.75">
      <c r="C1178" s="22"/>
      <c r="D1178" s="17"/>
      <c r="E1178" s="17"/>
      <c r="F1178" s="17"/>
      <c r="G1178" s="17"/>
      <c r="H1178" s="18"/>
      <c r="I1178" s="42"/>
    </row>
    <row r="1179" spans="3:9" ht="12.75">
      <c r="C1179" s="22"/>
      <c r="D1179" s="17"/>
      <c r="E1179" s="17"/>
      <c r="F1179" s="17"/>
      <c r="G1179" s="17"/>
      <c r="H1179" s="18"/>
      <c r="I1179" s="42"/>
    </row>
    <row r="1180" spans="3:9" ht="12.75">
      <c r="C1180" s="22"/>
      <c r="D1180" s="17"/>
      <c r="E1180" s="17"/>
      <c r="F1180" s="17"/>
      <c r="G1180" s="17"/>
      <c r="H1180" s="18"/>
      <c r="I1180" s="42"/>
    </row>
    <row r="1181" spans="3:9" ht="12.75">
      <c r="C1181" s="22"/>
      <c r="D1181" s="17"/>
      <c r="E1181" s="17"/>
      <c r="F1181" s="17"/>
      <c r="G1181" s="17"/>
      <c r="H1181" s="18"/>
      <c r="I1181" s="42"/>
    </row>
    <row r="1182" spans="3:9" ht="12.75">
      <c r="C1182" s="22"/>
      <c r="D1182" s="17"/>
      <c r="E1182" s="17"/>
      <c r="F1182" s="17"/>
      <c r="G1182" s="17"/>
      <c r="H1182" s="18"/>
      <c r="I1182" s="42"/>
    </row>
    <row r="1183" spans="3:9" ht="12.75">
      <c r="C1183" s="22"/>
      <c r="D1183" s="17"/>
      <c r="E1183" s="17"/>
      <c r="F1183" s="17"/>
      <c r="G1183" s="17"/>
      <c r="H1183" s="18"/>
      <c r="I1183" s="42"/>
    </row>
    <row r="1184" spans="3:9" ht="12.75">
      <c r="C1184" s="22"/>
      <c r="D1184" s="17"/>
      <c r="E1184" s="17"/>
      <c r="F1184" s="17"/>
      <c r="G1184" s="17"/>
      <c r="H1184" s="18"/>
      <c r="I1184" s="42"/>
    </row>
    <row r="1185" spans="3:9" ht="12.75">
      <c r="C1185" s="22"/>
      <c r="D1185" s="17"/>
      <c r="E1185" s="17"/>
      <c r="F1185" s="17"/>
      <c r="G1185" s="17"/>
      <c r="H1185" s="18"/>
      <c r="I1185" s="42"/>
    </row>
    <row r="1186" spans="3:9" ht="12.75">
      <c r="C1186" s="22"/>
      <c r="D1186" s="17"/>
      <c r="E1186" s="17"/>
      <c r="F1186" s="17"/>
      <c r="G1186" s="17"/>
      <c r="H1186" s="18"/>
      <c r="I1186" s="42"/>
    </row>
    <row r="1187" spans="3:9" ht="12.75">
      <c r="C1187" s="22"/>
      <c r="D1187" s="17"/>
      <c r="E1187" s="17"/>
      <c r="F1187" s="17"/>
      <c r="G1187" s="17"/>
      <c r="H1187" s="18"/>
      <c r="I1187" s="42"/>
    </row>
    <row r="1188" spans="3:9" ht="12.75">
      <c r="C1188" s="22"/>
      <c r="D1188" s="17"/>
      <c r="E1188" s="17"/>
      <c r="F1188" s="17"/>
      <c r="G1188" s="17"/>
      <c r="H1188" s="18"/>
      <c r="I1188" s="42"/>
    </row>
    <row r="1189" spans="3:9" ht="12.75">
      <c r="C1189" s="22"/>
      <c r="D1189" s="17"/>
      <c r="E1189" s="17"/>
      <c r="F1189" s="17"/>
      <c r="G1189" s="17"/>
      <c r="H1189" s="18"/>
      <c r="I1189" s="42"/>
    </row>
    <row r="1190" spans="3:9" ht="12.75">
      <c r="C1190" s="22"/>
      <c r="D1190" s="17"/>
      <c r="E1190" s="17"/>
      <c r="F1190" s="17"/>
      <c r="G1190" s="17"/>
      <c r="H1190" s="18"/>
      <c r="I1190" s="42"/>
    </row>
    <row r="1191" spans="3:9" ht="12.75">
      <c r="C1191" s="22"/>
      <c r="D1191" s="17"/>
      <c r="E1191" s="17"/>
      <c r="F1191" s="17"/>
      <c r="G1191" s="17"/>
      <c r="H1191" s="18"/>
      <c r="I1191" s="42"/>
    </row>
    <row r="1192" spans="3:9" ht="12.75">
      <c r="C1192" s="22"/>
      <c r="D1192" s="17"/>
      <c r="E1192" s="17"/>
      <c r="F1192" s="17"/>
      <c r="G1192" s="17"/>
      <c r="H1192" s="18"/>
      <c r="I1192" s="42"/>
    </row>
    <row r="1193" spans="3:9" ht="12.75">
      <c r="C1193" s="22"/>
      <c r="D1193" s="17"/>
      <c r="E1193" s="17"/>
      <c r="F1193" s="17"/>
      <c r="G1193" s="17"/>
      <c r="H1193" s="18"/>
      <c r="I1193" s="42"/>
    </row>
    <row r="1194" spans="3:9" ht="12.75">
      <c r="C1194" s="22"/>
      <c r="D1194" s="17"/>
      <c r="E1194" s="17"/>
      <c r="F1194" s="17"/>
      <c r="G1194" s="17"/>
      <c r="H1194" s="18"/>
      <c r="I1194" s="42"/>
    </row>
    <row r="1195" spans="3:9" ht="12.75">
      <c r="C1195" s="22"/>
      <c r="D1195" s="17"/>
      <c r="E1195" s="17"/>
      <c r="F1195" s="17"/>
      <c r="G1195" s="17"/>
      <c r="H1195" s="18"/>
      <c r="I1195" s="42"/>
    </row>
    <row r="1196" spans="3:9" ht="12.75">
      <c r="C1196" s="22"/>
      <c r="D1196" s="17"/>
      <c r="E1196" s="17"/>
      <c r="F1196" s="17"/>
      <c r="G1196" s="17"/>
      <c r="H1196" s="18"/>
      <c r="I1196" s="42"/>
    </row>
    <row r="1197" spans="3:9" ht="12.75">
      <c r="C1197" s="22"/>
      <c r="D1197" s="17"/>
      <c r="E1197" s="17"/>
      <c r="F1197" s="17"/>
      <c r="G1197" s="17"/>
      <c r="H1197" s="18"/>
      <c r="I1197" s="42"/>
    </row>
    <row r="1198" spans="3:9" ht="12.75">
      <c r="C1198" s="22"/>
      <c r="D1198" s="17"/>
      <c r="E1198" s="17"/>
      <c r="F1198" s="17"/>
      <c r="G1198" s="17"/>
      <c r="H1198" s="18"/>
      <c r="I1198" s="42"/>
    </row>
    <row r="1199" spans="3:9" ht="12.75">
      <c r="C1199" s="22"/>
      <c r="D1199" s="17"/>
      <c r="E1199" s="17"/>
      <c r="F1199" s="17"/>
      <c r="G1199" s="17"/>
      <c r="H1199" s="18"/>
      <c r="I1199" s="42"/>
    </row>
    <row r="1200" spans="3:9" ht="12.75">
      <c r="C1200" s="22"/>
      <c r="D1200" s="17"/>
      <c r="E1200" s="17"/>
      <c r="F1200" s="17"/>
      <c r="G1200" s="17"/>
      <c r="H1200" s="18"/>
      <c r="I1200" s="42"/>
    </row>
    <row r="1201" spans="3:9" ht="12.75">
      <c r="C1201" s="22"/>
      <c r="D1201" s="17"/>
      <c r="E1201" s="17"/>
      <c r="F1201" s="17"/>
      <c r="G1201" s="17"/>
      <c r="H1201" s="18"/>
      <c r="I1201" s="42"/>
    </row>
    <row r="1202" spans="3:9" ht="12.75">
      <c r="C1202" s="22"/>
      <c r="D1202" s="17"/>
      <c r="E1202" s="17"/>
      <c r="F1202" s="17"/>
      <c r="G1202" s="17"/>
      <c r="H1202" s="18"/>
      <c r="I1202" s="42"/>
    </row>
    <row r="1203" spans="3:9" ht="12.75">
      <c r="C1203" s="22"/>
      <c r="D1203" s="17"/>
      <c r="E1203" s="17"/>
      <c r="F1203" s="17"/>
      <c r="G1203" s="17"/>
      <c r="H1203" s="18"/>
      <c r="I1203" s="42"/>
    </row>
    <row r="1204" spans="3:9" ht="12.75">
      <c r="C1204" s="22"/>
      <c r="D1204" s="17"/>
      <c r="E1204" s="17"/>
      <c r="F1204" s="17"/>
      <c r="G1204" s="17"/>
      <c r="H1204" s="18"/>
      <c r="I1204" s="42"/>
    </row>
    <row r="1205" spans="3:9" ht="12.75">
      <c r="C1205" s="22"/>
      <c r="D1205" s="17"/>
      <c r="E1205" s="17"/>
      <c r="F1205" s="17"/>
      <c r="G1205" s="17"/>
      <c r="H1205" s="18"/>
      <c r="I1205" s="42"/>
    </row>
    <row r="1206" spans="3:9" ht="12.75">
      <c r="C1206" s="22"/>
      <c r="D1206" s="17"/>
      <c r="E1206" s="17"/>
      <c r="F1206" s="17"/>
      <c r="G1206" s="17"/>
      <c r="H1206" s="18"/>
      <c r="I1206" s="42"/>
    </row>
    <row r="1207" spans="3:9" ht="12.75">
      <c r="C1207" s="22"/>
      <c r="D1207" s="17"/>
      <c r="E1207" s="17"/>
      <c r="F1207" s="17"/>
      <c r="G1207" s="17"/>
      <c r="H1207" s="18"/>
      <c r="I1207" s="42"/>
    </row>
    <row r="1208" spans="3:9" ht="12.75">
      <c r="C1208" s="22"/>
      <c r="D1208" s="17"/>
      <c r="E1208" s="17"/>
      <c r="F1208" s="17"/>
      <c r="G1208" s="17"/>
      <c r="H1208" s="18"/>
      <c r="I1208" s="42"/>
    </row>
    <row r="1209" spans="3:9" ht="12.75">
      <c r="C1209" s="22"/>
      <c r="D1209" s="17"/>
      <c r="E1209" s="17"/>
      <c r="F1209" s="17"/>
      <c r="G1209" s="17"/>
      <c r="H1209" s="18"/>
      <c r="I1209" s="42"/>
    </row>
    <row r="1210" spans="3:9" ht="12.75">
      <c r="C1210" s="22"/>
      <c r="D1210" s="17"/>
      <c r="E1210" s="17"/>
      <c r="F1210" s="17"/>
      <c r="G1210" s="17"/>
      <c r="H1210" s="18"/>
      <c r="I1210" s="42"/>
    </row>
    <row r="1211" spans="3:9" ht="12.75">
      <c r="C1211" s="22"/>
      <c r="D1211" s="17"/>
      <c r="E1211" s="17"/>
      <c r="F1211" s="17"/>
      <c r="G1211" s="17"/>
      <c r="H1211" s="18"/>
      <c r="I1211" s="42"/>
    </row>
    <row r="1212" spans="3:9" ht="12.75">
      <c r="C1212" s="22"/>
      <c r="D1212" s="17"/>
      <c r="E1212" s="17"/>
      <c r="F1212" s="17"/>
      <c r="G1212" s="17"/>
      <c r="H1212" s="18"/>
      <c r="I1212" s="42"/>
    </row>
    <row r="1213" spans="3:9" ht="12.75">
      <c r="C1213" s="22"/>
      <c r="D1213" s="17"/>
      <c r="E1213" s="17"/>
      <c r="F1213" s="17"/>
      <c r="G1213" s="17"/>
      <c r="H1213" s="18"/>
      <c r="I1213" s="42"/>
    </row>
    <row r="1214" spans="3:9" ht="12.75">
      <c r="C1214" s="22"/>
      <c r="D1214" s="17"/>
      <c r="E1214" s="17"/>
      <c r="F1214" s="17"/>
      <c r="G1214" s="17"/>
      <c r="H1214" s="18"/>
      <c r="I1214" s="42"/>
    </row>
    <row r="1215" spans="3:9" ht="12.75">
      <c r="C1215" s="22"/>
      <c r="D1215" s="17"/>
      <c r="E1215" s="17"/>
      <c r="F1215" s="17"/>
      <c r="G1215" s="17"/>
      <c r="H1215" s="18"/>
      <c r="I1215" s="42"/>
    </row>
    <row r="1216" spans="3:9" ht="12.75">
      <c r="C1216" s="22"/>
      <c r="D1216" s="17"/>
      <c r="E1216" s="17"/>
      <c r="F1216" s="17"/>
      <c r="G1216" s="17"/>
      <c r="H1216" s="18"/>
      <c r="I1216" s="42"/>
    </row>
    <row r="1217" spans="3:9" ht="12.75">
      <c r="C1217" s="22"/>
      <c r="D1217" s="17"/>
      <c r="E1217" s="17"/>
      <c r="F1217" s="17"/>
      <c r="G1217" s="17"/>
      <c r="H1217" s="18"/>
      <c r="I1217" s="42"/>
    </row>
    <row r="1218" spans="3:9" ht="12.75">
      <c r="C1218" s="22"/>
      <c r="D1218" s="17"/>
      <c r="E1218" s="17"/>
      <c r="F1218" s="17"/>
      <c r="G1218" s="17"/>
      <c r="H1218" s="18"/>
      <c r="I1218" s="42"/>
    </row>
    <row r="1219" spans="3:9" ht="12.75">
      <c r="C1219" s="22"/>
      <c r="D1219" s="17"/>
      <c r="E1219" s="17"/>
      <c r="F1219" s="17"/>
      <c r="G1219" s="17"/>
      <c r="H1219" s="18"/>
      <c r="I1219" s="42"/>
    </row>
    <row r="1220" spans="3:9" ht="12.75">
      <c r="C1220" s="22"/>
      <c r="D1220" s="17"/>
      <c r="E1220" s="17"/>
      <c r="F1220" s="17"/>
      <c r="G1220" s="17"/>
      <c r="H1220" s="18"/>
      <c r="I1220" s="42"/>
    </row>
    <row r="1221" spans="3:9" ht="12.75">
      <c r="C1221" s="22"/>
      <c r="D1221" s="17"/>
      <c r="E1221" s="17"/>
      <c r="F1221" s="17"/>
      <c r="G1221" s="17"/>
      <c r="H1221" s="18"/>
      <c r="I1221" s="42"/>
    </row>
    <row r="1222" spans="3:9" ht="12.75">
      <c r="C1222" s="22"/>
      <c r="D1222" s="17"/>
      <c r="E1222" s="17"/>
      <c r="F1222" s="17"/>
      <c r="G1222" s="17"/>
      <c r="H1222" s="18"/>
      <c r="I1222" s="42"/>
    </row>
    <row r="1223" spans="3:9" ht="12.75">
      <c r="C1223" s="22"/>
      <c r="D1223" s="17"/>
      <c r="E1223" s="17"/>
      <c r="F1223" s="17"/>
      <c r="G1223" s="17"/>
      <c r="H1223" s="18"/>
      <c r="I1223" s="42"/>
    </row>
    <row r="1224" spans="3:9" ht="12.75">
      <c r="C1224" s="22"/>
      <c r="D1224" s="17"/>
      <c r="E1224" s="17"/>
      <c r="F1224" s="17"/>
      <c r="G1224" s="17"/>
      <c r="H1224" s="18"/>
      <c r="I1224" s="42"/>
    </row>
    <row r="1225" spans="3:9" ht="12.75">
      <c r="C1225" s="22"/>
      <c r="D1225" s="17"/>
      <c r="E1225" s="17"/>
      <c r="F1225" s="17"/>
      <c r="G1225" s="17"/>
      <c r="H1225" s="18"/>
      <c r="I1225" s="42"/>
    </row>
    <row r="1226" spans="3:9" ht="12.75">
      <c r="C1226" s="22"/>
      <c r="D1226" s="17"/>
      <c r="E1226" s="17"/>
      <c r="F1226" s="17"/>
      <c r="G1226" s="17"/>
      <c r="H1226" s="18"/>
      <c r="I1226" s="42"/>
    </row>
    <row r="1227" spans="3:9" ht="12.75">
      <c r="C1227" s="22"/>
      <c r="D1227" s="17"/>
      <c r="E1227" s="17"/>
      <c r="F1227" s="17"/>
      <c r="G1227" s="17"/>
      <c r="H1227" s="18"/>
      <c r="I1227" s="42"/>
    </row>
    <row r="1228" spans="3:9" ht="12.75">
      <c r="C1228" s="22"/>
      <c r="D1228" s="17"/>
      <c r="E1228" s="17"/>
      <c r="F1228" s="17"/>
      <c r="G1228" s="17"/>
      <c r="H1228" s="18"/>
      <c r="I1228" s="42"/>
    </row>
    <row r="1229" spans="3:9" ht="12.75">
      <c r="C1229" s="22"/>
      <c r="D1229" s="17"/>
      <c r="E1229" s="17"/>
      <c r="F1229" s="17"/>
      <c r="G1229" s="17"/>
      <c r="H1229" s="18"/>
      <c r="I1229" s="42"/>
    </row>
    <row r="1230" spans="3:9" ht="12.75">
      <c r="C1230" s="22"/>
      <c r="D1230" s="17"/>
      <c r="E1230" s="17"/>
      <c r="F1230" s="17"/>
      <c r="G1230" s="17"/>
      <c r="H1230" s="18"/>
      <c r="I1230" s="42"/>
    </row>
    <row r="1231" spans="3:9" ht="12.75">
      <c r="C1231" s="22"/>
      <c r="D1231" s="17"/>
      <c r="E1231" s="17"/>
      <c r="F1231" s="17"/>
      <c r="G1231" s="17"/>
      <c r="H1231" s="18"/>
      <c r="I1231" s="42"/>
    </row>
    <row r="1232" spans="3:9" ht="12.75">
      <c r="C1232" s="22"/>
      <c r="D1232" s="17"/>
      <c r="E1232" s="17"/>
      <c r="F1232" s="17"/>
      <c r="G1232" s="17"/>
      <c r="H1232" s="18"/>
      <c r="I1232" s="42"/>
    </row>
    <row r="1233" spans="3:9" ht="12.75">
      <c r="C1233" s="22"/>
      <c r="D1233" s="17"/>
      <c r="E1233" s="17"/>
      <c r="F1233" s="17"/>
      <c r="G1233" s="17"/>
      <c r="H1233" s="18"/>
      <c r="I1233" s="42"/>
    </row>
    <row r="1234" spans="3:9" ht="12.75">
      <c r="C1234" s="22"/>
      <c r="D1234" s="17"/>
      <c r="E1234" s="17"/>
      <c r="F1234" s="17"/>
      <c r="G1234" s="17"/>
      <c r="H1234" s="18"/>
      <c r="I1234" s="42"/>
    </row>
    <row r="1235" spans="3:9" ht="12.75">
      <c r="C1235" s="22"/>
      <c r="D1235" s="17"/>
      <c r="E1235" s="17"/>
      <c r="F1235" s="17"/>
      <c r="G1235" s="17"/>
      <c r="H1235" s="18"/>
      <c r="I1235" s="42"/>
    </row>
    <row r="1236" spans="3:9" ht="12.75">
      <c r="C1236" s="22"/>
      <c r="D1236" s="17"/>
      <c r="E1236" s="17"/>
      <c r="F1236" s="17"/>
      <c r="G1236" s="17"/>
      <c r="H1236" s="18"/>
      <c r="I1236" s="42"/>
    </row>
    <row r="1237" spans="3:9" ht="12.75">
      <c r="C1237" s="22"/>
      <c r="D1237" s="17"/>
      <c r="E1237" s="17"/>
      <c r="F1237" s="17"/>
      <c r="G1237" s="17"/>
      <c r="H1237" s="18"/>
      <c r="I1237" s="42"/>
    </row>
    <row r="1238" spans="3:9" ht="12.75">
      <c r="C1238" s="22"/>
      <c r="D1238" s="17"/>
      <c r="E1238" s="17"/>
      <c r="F1238" s="17"/>
      <c r="G1238" s="17"/>
      <c r="H1238" s="18"/>
      <c r="I1238" s="42"/>
    </row>
    <row r="1239" spans="3:9" ht="12.75">
      <c r="C1239" s="22"/>
      <c r="D1239" s="17"/>
      <c r="E1239" s="17"/>
      <c r="F1239" s="17"/>
      <c r="G1239" s="17"/>
      <c r="H1239" s="18"/>
      <c r="I1239" s="42"/>
    </row>
    <row r="1240" spans="3:9" ht="12.75">
      <c r="C1240" s="22"/>
      <c r="D1240" s="17"/>
      <c r="E1240" s="17"/>
      <c r="F1240" s="17"/>
      <c r="G1240" s="17"/>
      <c r="H1240" s="18"/>
      <c r="I1240" s="42"/>
    </row>
    <row r="1241" spans="3:9" ht="12.75">
      <c r="C1241" s="22"/>
      <c r="D1241" s="17"/>
      <c r="E1241" s="17"/>
      <c r="F1241" s="17"/>
      <c r="G1241" s="17"/>
      <c r="H1241" s="18"/>
      <c r="I1241" s="42"/>
    </row>
    <row r="1242" spans="3:9" ht="12.75">
      <c r="C1242" s="22"/>
      <c r="D1242" s="17"/>
      <c r="E1242" s="17"/>
      <c r="F1242" s="17"/>
      <c r="G1242" s="17"/>
      <c r="H1242" s="18"/>
      <c r="I1242" s="42"/>
    </row>
    <row r="1243" spans="3:9" ht="12.75">
      <c r="C1243" s="22"/>
      <c r="D1243" s="17"/>
      <c r="E1243" s="17"/>
      <c r="F1243" s="17"/>
      <c r="G1243" s="17"/>
      <c r="H1243" s="18"/>
      <c r="I1243" s="42"/>
    </row>
    <row r="1244" spans="3:9" ht="12.75">
      <c r="C1244" s="22"/>
      <c r="D1244" s="17"/>
      <c r="E1244" s="17"/>
      <c r="F1244" s="17"/>
      <c r="G1244" s="17"/>
      <c r="H1244" s="18"/>
      <c r="I1244" s="42"/>
    </row>
    <row r="1245" spans="3:9" ht="12.75">
      <c r="C1245" s="22"/>
      <c r="D1245" s="17"/>
      <c r="E1245" s="17"/>
      <c r="F1245" s="17"/>
      <c r="G1245" s="17"/>
      <c r="H1245" s="18"/>
      <c r="I1245" s="42"/>
    </row>
    <row r="1246" spans="3:9" ht="12.75">
      <c r="C1246" s="22"/>
      <c r="D1246" s="17"/>
      <c r="E1246" s="17"/>
      <c r="F1246" s="17"/>
      <c r="G1246" s="17"/>
      <c r="H1246" s="18"/>
      <c r="I1246" s="42"/>
    </row>
    <row r="1247" spans="3:9" ht="12.75">
      <c r="C1247" s="22"/>
      <c r="D1247" s="17"/>
      <c r="E1247" s="17"/>
      <c r="F1247" s="17"/>
      <c r="G1247" s="17"/>
      <c r="H1247" s="18"/>
      <c r="I1247" s="42"/>
    </row>
    <row r="1248" spans="3:9" ht="12.75">
      <c r="C1248" s="22"/>
      <c r="D1248" s="17"/>
      <c r="E1248" s="17"/>
      <c r="F1248" s="17"/>
      <c r="G1248" s="17"/>
      <c r="H1248" s="18"/>
      <c r="I1248" s="42"/>
    </row>
    <row r="1249" spans="3:9" ht="12.75">
      <c r="C1249" s="22"/>
      <c r="D1249" s="17"/>
      <c r="E1249" s="17"/>
      <c r="F1249" s="17"/>
      <c r="G1249" s="17"/>
      <c r="H1249" s="18"/>
      <c r="I1249" s="42"/>
    </row>
    <row r="1250" spans="3:9" ht="12.75">
      <c r="C1250" s="22"/>
      <c r="D1250" s="17"/>
      <c r="E1250" s="17"/>
      <c r="F1250" s="17"/>
      <c r="G1250" s="17"/>
      <c r="H1250" s="18"/>
      <c r="I1250" s="42"/>
    </row>
    <row r="1251" spans="3:9" ht="12.75">
      <c r="C1251" s="22"/>
      <c r="D1251" s="17"/>
      <c r="E1251" s="17"/>
      <c r="F1251" s="17"/>
      <c r="G1251" s="17"/>
      <c r="H1251" s="18"/>
      <c r="I1251" s="42"/>
    </row>
    <row r="1252" spans="3:9" ht="12.75">
      <c r="C1252" s="22"/>
      <c r="D1252" s="17"/>
      <c r="E1252" s="17"/>
      <c r="F1252" s="17"/>
      <c r="G1252" s="17"/>
      <c r="H1252" s="18"/>
      <c r="I1252" s="42"/>
    </row>
    <row r="1253" spans="3:9" ht="12.75">
      <c r="C1253" s="22"/>
      <c r="D1253" s="17"/>
      <c r="E1253" s="17"/>
      <c r="F1253" s="17"/>
      <c r="G1253" s="17"/>
      <c r="H1253" s="18"/>
      <c r="I1253" s="42"/>
    </row>
    <row r="1254" spans="3:9" ht="12.75">
      <c r="C1254" s="22"/>
      <c r="D1254" s="17"/>
      <c r="E1254" s="17"/>
      <c r="F1254" s="17"/>
      <c r="G1254" s="17"/>
      <c r="H1254" s="18"/>
      <c r="I1254" s="42"/>
    </row>
    <row r="1255" spans="3:9" ht="12.75">
      <c r="C1255" s="22"/>
      <c r="D1255" s="17"/>
      <c r="E1255" s="17"/>
      <c r="F1255" s="17"/>
      <c r="G1255" s="17"/>
      <c r="H1255" s="18"/>
      <c r="I1255" s="42"/>
    </row>
    <row r="1256" spans="3:9" ht="12.75">
      <c r="C1256" s="22"/>
      <c r="D1256" s="17"/>
      <c r="E1256" s="17"/>
      <c r="F1256" s="17"/>
      <c r="G1256" s="17"/>
      <c r="H1256" s="18"/>
      <c r="I1256" s="42"/>
    </row>
    <row r="1257" spans="3:9" ht="12.75">
      <c r="C1257" s="22"/>
      <c r="D1257" s="17"/>
      <c r="E1257" s="17"/>
      <c r="F1257" s="17"/>
      <c r="G1257" s="17"/>
      <c r="H1257" s="18"/>
      <c r="I1257" s="42"/>
    </row>
    <row r="1258" spans="3:9" ht="12.75">
      <c r="C1258" s="22"/>
      <c r="D1258" s="17"/>
      <c r="E1258" s="17"/>
      <c r="F1258" s="17"/>
      <c r="G1258" s="17"/>
      <c r="H1258" s="18"/>
      <c r="I1258" s="42"/>
    </row>
    <row r="1259" spans="3:9" ht="12.75">
      <c r="C1259" s="22"/>
      <c r="D1259" s="17"/>
      <c r="E1259" s="17"/>
      <c r="F1259" s="17"/>
      <c r="G1259" s="17"/>
      <c r="H1259" s="18"/>
      <c r="I1259" s="42"/>
    </row>
    <row r="1260" spans="3:9" ht="12.75">
      <c r="C1260" s="22"/>
      <c r="D1260" s="17"/>
      <c r="E1260" s="17"/>
      <c r="F1260" s="17"/>
      <c r="G1260" s="17"/>
      <c r="H1260" s="18"/>
      <c r="I1260" s="42"/>
    </row>
    <row r="1261" spans="3:9" ht="12.75">
      <c r="C1261" s="22"/>
      <c r="D1261" s="17"/>
      <c r="E1261" s="17"/>
      <c r="F1261" s="17"/>
      <c r="G1261" s="17"/>
      <c r="H1261" s="18"/>
      <c r="I1261" s="42"/>
    </row>
    <row r="1262" spans="3:9" ht="12.75">
      <c r="C1262" s="22"/>
      <c r="D1262" s="17"/>
      <c r="E1262" s="17"/>
      <c r="F1262" s="17"/>
      <c r="G1262" s="17"/>
      <c r="H1262" s="18"/>
      <c r="I1262" s="42"/>
    </row>
    <row r="1263" spans="3:9" ht="12.75">
      <c r="C1263" s="22"/>
      <c r="D1263" s="17"/>
      <c r="E1263" s="17"/>
      <c r="F1263" s="17"/>
      <c r="G1263" s="17"/>
      <c r="H1263" s="18"/>
      <c r="I1263" s="42"/>
    </row>
    <row r="1264" spans="3:9" ht="12.75">
      <c r="C1264" s="22"/>
      <c r="D1264" s="17"/>
      <c r="E1264" s="17"/>
      <c r="F1264" s="17"/>
      <c r="G1264" s="17"/>
      <c r="H1264" s="18"/>
      <c r="I1264" s="42"/>
    </row>
    <row r="1265" spans="3:9" ht="12.75">
      <c r="C1265" s="22"/>
      <c r="D1265" s="17"/>
      <c r="E1265" s="17"/>
      <c r="F1265" s="17"/>
      <c r="G1265" s="17"/>
      <c r="H1265" s="18"/>
      <c r="I1265" s="42"/>
    </row>
    <row r="1266" spans="3:9" ht="12.75">
      <c r="C1266" s="22"/>
      <c r="D1266" s="17"/>
      <c r="E1266" s="17"/>
      <c r="F1266" s="17"/>
      <c r="G1266" s="17"/>
      <c r="H1266" s="18"/>
      <c r="I1266" s="42"/>
    </row>
    <row r="1267" spans="3:9" ht="12.75">
      <c r="C1267" s="22"/>
      <c r="D1267" s="17"/>
      <c r="E1267" s="17"/>
      <c r="F1267" s="17"/>
      <c r="G1267" s="17"/>
      <c r="H1267" s="18"/>
      <c r="I1267" s="42"/>
    </row>
    <row r="1268" spans="3:9" ht="12.75">
      <c r="C1268" s="22"/>
      <c r="D1268" s="17"/>
      <c r="E1268" s="17"/>
      <c r="F1268" s="17"/>
      <c r="G1268" s="17"/>
      <c r="H1268" s="18"/>
      <c r="I1268" s="42"/>
    </row>
    <row r="1269" spans="3:9" ht="12.75">
      <c r="C1269" s="22"/>
      <c r="D1269" s="17"/>
      <c r="E1269" s="17"/>
      <c r="F1269" s="17"/>
      <c r="G1269" s="17"/>
      <c r="H1269" s="18"/>
      <c r="I1269" s="42"/>
    </row>
    <row r="1270" spans="3:9" ht="12.75">
      <c r="C1270" s="22"/>
      <c r="D1270" s="17"/>
      <c r="E1270" s="17"/>
      <c r="F1270" s="17"/>
      <c r="G1270" s="17"/>
      <c r="H1270" s="18"/>
      <c r="I1270" s="42"/>
    </row>
    <row r="1271" spans="3:9" ht="12.75">
      <c r="C1271" s="22"/>
      <c r="D1271" s="17"/>
      <c r="E1271" s="17"/>
      <c r="F1271" s="17"/>
      <c r="G1271" s="17"/>
      <c r="H1271" s="18"/>
      <c r="I1271" s="42"/>
    </row>
    <row r="1272" spans="3:9" ht="12.75">
      <c r="C1272" s="22"/>
      <c r="D1272" s="17"/>
      <c r="E1272" s="17"/>
      <c r="F1272" s="17"/>
      <c r="G1272" s="17"/>
      <c r="H1272" s="18"/>
      <c r="I1272" s="42"/>
    </row>
    <row r="1273" spans="3:9" ht="12.75">
      <c r="C1273" s="22"/>
      <c r="D1273" s="17"/>
      <c r="E1273" s="17"/>
      <c r="F1273" s="17"/>
      <c r="G1273" s="17"/>
      <c r="H1273" s="18"/>
      <c r="I1273" s="42"/>
    </row>
    <row r="1274" spans="3:9" ht="12.75">
      <c r="C1274" s="22"/>
      <c r="D1274" s="17"/>
      <c r="E1274" s="17"/>
      <c r="F1274" s="17"/>
      <c r="G1274" s="17"/>
      <c r="H1274" s="18"/>
      <c r="I1274" s="42"/>
    </row>
    <row r="1275" spans="3:9" ht="12.75">
      <c r="C1275" s="22"/>
      <c r="D1275" s="17"/>
      <c r="E1275" s="17"/>
      <c r="F1275" s="17"/>
      <c r="G1275" s="17"/>
      <c r="H1275" s="18"/>
      <c r="I1275" s="42"/>
    </row>
    <row r="1276" spans="3:9" ht="12.75">
      <c r="C1276" s="22"/>
      <c r="D1276" s="17"/>
      <c r="E1276" s="17"/>
      <c r="F1276" s="17"/>
      <c r="G1276" s="17"/>
      <c r="H1276" s="18"/>
      <c r="I1276" s="42"/>
    </row>
    <row r="1277" spans="3:9" ht="12.75">
      <c r="C1277" s="22"/>
      <c r="D1277" s="17"/>
      <c r="E1277" s="17"/>
      <c r="F1277" s="17"/>
      <c r="G1277" s="17"/>
      <c r="H1277" s="18"/>
      <c r="I1277" s="42"/>
    </row>
    <row r="1278" spans="3:9" ht="12.75">
      <c r="C1278" s="22"/>
      <c r="D1278" s="17"/>
      <c r="E1278" s="17"/>
      <c r="F1278" s="17"/>
      <c r="G1278" s="17"/>
      <c r="H1278" s="18"/>
      <c r="I1278" s="42"/>
    </row>
    <row r="1279" spans="3:9" ht="12.75">
      <c r="C1279" s="22"/>
      <c r="D1279" s="17"/>
      <c r="E1279" s="17"/>
      <c r="F1279" s="17"/>
      <c r="G1279" s="17"/>
      <c r="H1279" s="18"/>
      <c r="I1279" s="42"/>
    </row>
    <row r="1280" spans="3:9" ht="12.75">
      <c r="C1280" s="22"/>
      <c r="D1280" s="17"/>
      <c r="E1280" s="17"/>
      <c r="F1280" s="17"/>
      <c r="G1280" s="17"/>
      <c r="H1280" s="18"/>
      <c r="I1280" s="42"/>
    </row>
    <row r="1281" spans="3:9" ht="12.75">
      <c r="C1281" s="22"/>
      <c r="D1281" s="17"/>
      <c r="E1281" s="17"/>
      <c r="F1281" s="17"/>
      <c r="G1281" s="17"/>
      <c r="H1281" s="18"/>
      <c r="I1281" s="42"/>
    </row>
    <row r="1282" spans="3:9" ht="12.75">
      <c r="C1282" s="22"/>
      <c r="D1282" s="17"/>
      <c r="E1282" s="17"/>
      <c r="F1282" s="17"/>
      <c r="G1282" s="17"/>
      <c r="H1282" s="18"/>
      <c r="I1282" s="42"/>
    </row>
    <row r="1283" spans="3:9" ht="12.75">
      <c r="C1283" s="22"/>
      <c r="D1283" s="17"/>
      <c r="E1283" s="17"/>
      <c r="F1283" s="17"/>
      <c r="G1283" s="17"/>
      <c r="H1283" s="18"/>
      <c r="I1283" s="42"/>
    </row>
    <row r="1284" spans="3:9" ht="12.75">
      <c r="C1284" s="22"/>
      <c r="D1284" s="17"/>
      <c r="E1284" s="17"/>
      <c r="F1284" s="17"/>
      <c r="G1284" s="17"/>
      <c r="H1284" s="18"/>
      <c r="I1284" s="42"/>
    </row>
    <row r="1285" spans="3:9" ht="12.75">
      <c r="C1285" s="22"/>
      <c r="D1285" s="17"/>
      <c r="E1285" s="17"/>
      <c r="F1285" s="17"/>
      <c r="G1285" s="17"/>
      <c r="H1285" s="18"/>
      <c r="I1285" s="42"/>
    </row>
    <row r="1286" spans="3:9" ht="12.75">
      <c r="C1286" s="22"/>
      <c r="D1286" s="17"/>
      <c r="E1286" s="17"/>
      <c r="F1286" s="17"/>
      <c r="G1286" s="17"/>
      <c r="H1286" s="18"/>
      <c r="I1286" s="42"/>
    </row>
    <row r="1287" spans="3:9" ht="12.75">
      <c r="C1287" s="22"/>
      <c r="D1287" s="17"/>
      <c r="E1287" s="17"/>
      <c r="F1287" s="17"/>
      <c r="G1287" s="17"/>
      <c r="H1287" s="18"/>
      <c r="I1287" s="42"/>
    </row>
    <row r="1288" spans="3:9" ht="12.75">
      <c r="C1288" s="22"/>
      <c r="D1288" s="17"/>
      <c r="E1288" s="17"/>
      <c r="F1288" s="17"/>
      <c r="G1288" s="17"/>
      <c r="H1288" s="18"/>
      <c r="I1288" s="42"/>
    </row>
    <row r="1289" spans="3:9" ht="12.75">
      <c r="C1289" s="22"/>
      <c r="D1289" s="17"/>
      <c r="E1289" s="17"/>
      <c r="F1289" s="17"/>
      <c r="G1289" s="17"/>
      <c r="H1289" s="18"/>
      <c r="I1289" s="42"/>
    </row>
    <row r="1290" spans="3:9" ht="12.75">
      <c r="C1290" s="22"/>
      <c r="D1290" s="17"/>
      <c r="E1290" s="17"/>
      <c r="F1290" s="17"/>
      <c r="G1290" s="17"/>
      <c r="H1290" s="18"/>
      <c r="I1290" s="42"/>
    </row>
    <row r="1291" spans="3:9" ht="12.75">
      <c r="C1291" s="22"/>
      <c r="D1291" s="17"/>
      <c r="E1291" s="17"/>
      <c r="F1291" s="17"/>
      <c r="G1291" s="17"/>
      <c r="H1291" s="18"/>
      <c r="I1291" s="42"/>
    </row>
    <row r="1292" spans="3:9" ht="12.75">
      <c r="C1292" s="22"/>
      <c r="D1292" s="17"/>
      <c r="E1292" s="17"/>
      <c r="F1292" s="17"/>
      <c r="G1292" s="17"/>
      <c r="H1292" s="18"/>
      <c r="I1292" s="42"/>
    </row>
    <row r="1293" spans="3:9" ht="12.75">
      <c r="C1293" s="22"/>
      <c r="D1293" s="17"/>
      <c r="E1293" s="17"/>
      <c r="F1293" s="17"/>
      <c r="G1293" s="17"/>
      <c r="H1293" s="18"/>
      <c r="I1293" s="42"/>
    </row>
    <row r="1294" spans="3:9" ht="12.75">
      <c r="C1294" s="22"/>
      <c r="D1294" s="17"/>
      <c r="E1294" s="17"/>
      <c r="F1294" s="17"/>
      <c r="G1294" s="17"/>
      <c r="H1294" s="18"/>
      <c r="I1294" s="42"/>
    </row>
    <row r="1295" spans="3:9" ht="12.75">
      <c r="C1295" s="22"/>
      <c r="D1295" s="17"/>
      <c r="E1295" s="17"/>
      <c r="F1295" s="17"/>
      <c r="G1295" s="17"/>
      <c r="H1295" s="18"/>
      <c r="I1295" s="42"/>
    </row>
    <row r="1296" spans="3:9" ht="12.75">
      <c r="C1296" s="22"/>
      <c r="D1296" s="17"/>
      <c r="E1296" s="17"/>
      <c r="F1296" s="17"/>
      <c r="G1296" s="17"/>
      <c r="H1296" s="18"/>
      <c r="I1296" s="42"/>
    </row>
    <row r="1297" spans="3:9" ht="12.75">
      <c r="C1297" s="22"/>
      <c r="D1297" s="17"/>
      <c r="E1297" s="17"/>
      <c r="F1297" s="17"/>
      <c r="G1297" s="17"/>
      <c r="H1297" s="18"/>
      <c r="I1297" s="42"/>
    </row>
    <row r="1298" spans="3:9" ht="12.75">
      <c r="C1298" s="22"/>
      <c r="D1298" s="17"/>
      <c r="E1298" s="17"/>
      <c r="F1298" s="17"/>
      <c r="G1298" s="17"/>
      <c r="H1298" s="18"/>
      <c r="I1298" s="42"/>
    </row>
    <row r="1299" spans="3:9" ht="12.75">
      <c r="C1299" s="22"/>
      <c r="D1299" s="17"/>
      <c r="E1299" s="17"/>
      <c r="F1299" s="17"/>
      <c r="G1299" s="17"/>
      <c r="H1299" s="18"/>
      <c r="I1299" s="42"/>
    </row>
    <row r="1300" spans="3:9" ht="12.75">
      <c r="C1300" s="22"/>
      <c r="D1300" s="17"/>
      <c r="E1300" s="17"/>
      <c r="F1300" s="17"/>
      <c r="G1300" s="17"/>
      <c r="H1300" s="18"/>
      <c r="I1300" s="42"/>
    </row>
    <row r="1301" spans="3:9" ht="12.75">
      <c r="C1301" s="22"/>
      <c r="D1301" s="17"/>
      <c r="E1301" s="17"/>
      <c r="F1301" s="17"/>
      <c r="G1301" s="17"/>
      <c r="H1301" s="18"/>
      <c r="I1301" s="42"/>
    </row>
    <row r="1302" spans="3:9" ht="12.75">
      <c r="C1302" s="22"/>
      <c r="D1302" s="17"/>
      <c r="E1302" s="17"/>
      <c r="F1302" s="17"/>
      <c r="G1302" s="17"/>
      <c r="H1302" s="18"/>
      <c r="I1302" s="42"/>
    </row>
    <row r="1303" spans="3:9" ht="12.75">
      <c r="C1303" s="22"/>
      <c r="D1303" s="17"/>
      <c r="E1303" s="17"/>
      <c r="F1303" s="17"/>
      <c r="G1303" s="17"/>
      <c r="H1303" s="18"/>
      <c r="I1303" s="42"/>
    </row>
    <row r="1304" spans="3:9" ht="12.75">
      <c r="C1304" s="22"/>
      <c r="D1304" s="17"/>
      <c r="E1304" s="17"/>
      <c r="F1304" s="17"/>
      <c r="G1304" s="17"/>
      <c r="H1304" s="18"/>
      <c r="I1304" s="42"/>
    </row>
    <row r="1305" spans="3:9" ht="12.75">
      <c r="C1305" s="22"/>
      <c r="D1305" s="17"/>
      <c r="E1305" s="17"/>
      <c r="F1305" s="17"/>
      <c r="G1305" s="17"/>
      <c r="H1305" s="18"/>
      <c r="I1305" s="42"/>
    </row>
    <row r="1306" spans="3:9" ht="12.75">
      <c r="C1306" s="22"/>
      <c r="D1306" s="17"/>
      <c r="E1306" s="17"/>
      <c r="F1306" s="17"/>
      <c r="G1306" s="17"/>
      <c r="H1306" s="18"/>
      <c r="I1306" s="42"/>
    </row>
    <row r="1307" spans="3:9" ht="12.75">
      <c r="C1307" s="22"/>
      <c r="D1307" s="17"/>
      <c r="E1307" s="17"/>
      <c r="F1307" s="17"/>
      <c r="G1307" s="17"/>
      <c r="H1307" s="18"/>
      <c r="I1307" s="42"/>
    </row>
    <row r="1308" spans="3:9" ht="12.75">
      <c r="C1308" s="22"/>
      <c r="D1308" s="17"/>
      <c r="E1308" s="17"/>
      <c r="F1308" s="17"/>
      <c r="G1308" s="17"/>
      <c r="H1308" s="18"/>
      <c r="I1308" s="42"/>
    </row>
    <row r="1309" spans="3:9" ht="12.75">
      <c r="C1309" s="22"/>
      <c r="D1309" s="17"/>
      <c r="E1309" s="17"/>
      <c r="F1309" s="17"/>
      <c r="G1309" s="17"/>
      <c r="H1309" s="18"/>
      <c r="I1309" s="42"/>
    </row>
    <row r="1310" spans="3:9" ht="12.75">
      <c r="C1310" s="22"/>
      <c r="D1310" s="17"/>
      <c r="E1310" s="17"/>
      <c r="F1310" s="17"/>
      <c r="G1310" s="17"/>
      <c r="H1310" s="18"/>
      <c r="I1310" s="42"/>
    </row>
    <row r="1311" spans="3:9" ht="12.75">
      <c r="C1311" s="22"/>
      <c r="D1311" s="17"/>
      <c r="E1311" s="17"/>
      <c r="F1311" s="17"/>
      <c r="G1311" s="17"/>
      <c r="H1311" s="18"/>
      <c r="I1311" s="42"/>
    </row>
    <row r="1312" spans="3:9" ht="12.75">
      <c r="C1312" s="22"/>
      <c r="D1312" s="17"/>
      <c r="E1312" s="17"/>
      <c r="F1312" s="17"/>
      <c r="G1312" s="17"/>
      <c r="H1312" s="18"/>
      <c r="I1312" s="42"/>
    </row>
    <row r="1313" spans="3:9" ht="12.75">
      <c r="C1313" s="22"/>
      <c r="D1313" s="17"/>
      <c r="E1313" s="17"/>
      <c r="F1313" s="17"/>
      <c r="G1313" s="17"/>
      <c r="H1313" s="18"/>
      <c r="I1313" s="42"/>
    </row>
    <row r="1314" spans="3:9" ht="12.75">
      <c r="C1314" s="22"/>
      <c r="D1314" s="17"/>
      <c r="E1314" s="17"/>
      <c r="F1314" s="17"/>
      <c r="G1314" s="17"/>
      <c r="H1314" s="18"/>
      <c r="I1314" s="42"/>
    </row>
    <row r="1315" spans="3:9" ht="12.75">
      <c r="C1315" s="22"/>
      <c r="D1315" s="17"/>
      <c r="E1315" s="17"/>
      <c r="F1315" s="17"/>
      <c r="G1315" s="17"/>
      <c r="H1315" s="18"/>
      <c r="I1315" s="42"/>
    </row>
    <row r="1316" spans="3:9" ht="12.75">
      <c r="C1316" s="22"/>
      <c r="D1316" s="17"/>
      <c r="E1316" s="17"/>
      <c r="F1316" s="17"/>
      <c r="G1316" s="17"/>
      <c r="H1316" s="18"/>
      <c r="I1316" s="42"/>
    </row>
    <row r="1317" spans="3:9" ht="12.75">
      <c r="C1317" s="22"/>
      <c r="D1317" s="17"/>
      <c r="E1317" s="17"/>
      <c r="F1317" s="17"/>
      <c r="G1317" s="17"/>
      <c r="H1317" s="18"/>
      <c r="I1317" s="42"/>
    </row>
    <row r="1318" spans="3:9" ht="12.75">
      <c r="C1318" s="22"/>
      <c r="D1318" s="17"/>
      <c r="E1318" s="17"/>
      <c r="F1318" s="17"/>
      <c r="G1318" s="17"/>
      <c r="H1318" s="18"/>
      <c r="I1318" s="42"/>
    </row>
    <row r="1319" spans="3:9" ht="12.75">
      <c r="C1319" s="22"/>
      <c r="D1319" s="17"/>
      <c r="E1319" s="17"/>
      <c r="F1319" s="17"/>
      <c r="G1319" s="17"/>
      <c r="H1319" s="18"/>
      <c r="I1319" s="42"/>
    </row>
    <row r="1320" spans="3:9" ht="12.75">
      <c r="C1320" s="22"/>
      <c r="D1320" s="17"/>
      <c r="E1320" s="17"/>
      <c r="F1320" s="17"/>
      <c r="G1320" s="17"/>
      <c r="H1320" s="18"/>
      <c r="I1320" s="42"/>
    </row>
    <row r="1321" spans="3:9" ht="12.75">
      <c r="C1321" s="22"/>
      <c r="D1321" s="17"/>
      <c r="E1321" s="17"/>
      <c r="F1321" s="17"/>
      <c r="G1321" s="17"/>
      <c r="H1321" s="18"/>
      <c r="I1321" s="42"/>
    </row>
    <row r="1322" spans="3:9" ht="12.75">
      <c r="C1322" s="22"/>
      <c r="D1322" s="17"/>
      <c r="E1322" s="17"/>
      <c r="F1322" s="17"/>
      <c r="G1322" s="17"/>
      <c r="H1322" s="18"/>
      <c r="I1322" s="42"/>
    </row>
    <row r="1323" spans="3:9" ht="12.75">
      <c r="C1323" s="22"/>
      <c r="D1323" s="17"/>
      <c r="E1323" s="17"/>
      <c r="F1323" s="17"/>
      <c r="G1323" s="17"/>
      <c r="H1323" s="18"/>
      <c r="I1323" s="42"/>
    </row>
    <row r="1324" spans="3:9" ht="12.75">
      <c r="C1324" s="22"/>
      <c r="D1324" s="17"/>
      <c r="E1324" s="17"/>
      <c r="F1324" s="17"/>
      <c r="G1324" s="17"/>
      <c r="H1324" s="18"/>
      <c r="I1324" s="42"/>
    </row>
    <row r="1325" spans="3:9" ht="12.75">
      <c r="C1325" s="22"/>
      <c r="D1325" s="17"/>
      <c r="E1325" s="17"/>
      <c r="F1325" s="17"/>
      <c r="G1325" s="17"/>
      <c r="H1325" s="18"/>
      <c r="I1325" s="42"/>
    </row>
    <row r="1326" spans="3:9" ht="12.75">
      <c r="C1326" s="22"/>
      <c r="D1326" s="17"/>
      <c r="E1326" s="17"/>
      <c r="F1326" s="17"/>
      <c r="G1326" s="17"/>
      <c r="H1326" s="18"/>
      <c r="I1326" s="42"/>
    </row>
    <row r="1327" spans="3:9" ht="12.75">
      <c r="C1327" s="22"/>
      <c r="D1327" s="17"/>
      <c r="E1327" s="17"/>
      <c r="F1327" s="17"/>
      <c r="G1327" s="17"/>
      <c r="H1327" s="18"/>
      <c r="I1327" s="42"/>
    </row>
    <row r="1328" spans="3:9" ht="12.75">
      <c r="C1328" s="22"/>
      <c r="D1328" s="17"/>
      <c r="E1328" s="17"/>
      <c r="F1328" s="17"/>
      <c r="G1328" s="17"/>
      <c r="H1328" s="18"/>
      <c r="I1328" s="42"/>
    </row>
    <row r="1329" spans="3:9" ht="12.75">
      <c r="C1329" s="22"/>
      <c r="D1329" s="17"/>
      <c r="E1329" s="17"/>
      <c r="F1329" s="17"/>
      <c r="G1329" s="17"/>
      <c r="H1329" s="18"/>
      <c r="I1329" s="42"/>
    </row>
    <row r="1330" spans="3:9" ht="12.75">
      <c r="C1330" s="22"/>
      <c r="D1330" s="17"/>
      <c r="E1330" s="17"/>
      <c r="F1330" s="17"/>
      <c r="G1330" s="17"/>
      <c r="H1330" s="18"/>
      <c r="I1330" s="42"/>
    </row>
    <row r="1331" spans="3:9" ht="12.75">
      <c r="C1331" s="22"/>
      <c r="D1331" s="17"/>
      <c r="E1331" s="17"/>
      <c r="F1331" s="17"/>
      <c r="G1331" s="17"/>
      <c r="H1331" s="18"/>
      <c r="I1331" s="42"/>
    </row>
    <row r="1332" spans="3:9" ht="12.75">
      <c r="C1332" s="22"/>
      <c r="D1332" s="17"/>
      <c r="E1332" s="17"/>
      <c r="F1332" s="17"/>
      <c r="G1332" s="17"/>
      <c r="H1332" s="18"/>
      <c r="I1332" s="42"/>
    </row>
    <row r="1333" spans="3:9" ht="12.75">
      <c r="C1333" s="22"/>
      <c r="D1333" s="17"/>
      <c r="E1333" s="17"/>
      <c r="F1333" s="17"/>
      <c r="G1333" s="17"/>
      <c r="H1333" s="18"/>
      <c r="I1333" s="42"/>
    </row>
    <row r="1334" spans="3:9" ht="12.75">
      <c r="C1334" s="22"/>
      <c r="D1334" s="17"/>
      <c r="E1334" s="17"/>
      <c r="F1334" s="17"/>
      <c r="G1334" s="17"/>
      <c r="H1334" s="18"/>
      <c r="I1334" s="42"/>
    </row>
    <row r="1335" spans="3:9" ht="12.75">
      <c r="C1335" s="22"/>
      <c r="D1335" s="17"/>
      <c r="E1335" s="17"/>
      <c r="F1335" s="17"/>
      <c r="G1335" s="17"/>
      <c r="H1335" s="18"/>
      <c r="I1335" s="42"/>
    </row>
    <row r="1336" spans="3:9" ht="12.75">
      <c r="C1336" s="22"/>
      <c r="D1336" s="17"/>
      <c r="E1336" s="17"/>
      <c r="F1336" s="17"/>
      <c r="G1336" s="17"/>
      <c r="H1336" s="18"/>
      <c r="I1336" s="42"/>
    </row>
    <row r="1337" spans="3:9" ht="12.75">
      <c r="C1337" s="22"/>
      <c r="D1337" s="17"/>
      <c r="E1337" s="17"/>
      <c r="F1337" s="17"/>
      <c r="G1337" s="17"/>
      <c r="H1337" s="18"/>
      <c r="I1337" s="42"/>
    </row>
    <row r="1338" spans="3:9" ht="12.75">
      <c r="C1338" s="22"/>
      <c r="D1338" s="17"/>
      <c r="E1338" s="17"/>
      <c r="F1338" s="17"/>
      <c r="G1338" s="17"/>
      <c r="H1338" s="18"/>
      <c r="I1338" s="42"/>
    </row>
    <row r="1339" spans="3:9" ht="12.75">
      <c r="C1339" s="22"/>
      <c r="D1339" s="17"/>
      <c r="E1339" s="17"/>
      <c r="F1339" s="17"/>
      <c r="G1339" s="17"/>
      <c r="H1339" s="18"/>
      <c r="I1339" s="42"/>
    </row>
    <row r="1340" spans="3:9" ht="12.75">
      <c r="C1340" s="22"/>
      <c r="D1340" s="17"/>
      <c r="E1340" s="17"/>
      <c r="F1340" s="17"/>
      <c r="G1340" s="17"/>
      <c r="H1340" s="18"/>
      <c r="I1340" s="42"/>
    </row>
    <row r="1341" spans="3:9" ht="12.75">
      <c r="C1341" s="22"/>
      <c r="D1341" s="17"/>
      <c r="E1341" s="17"/>
      <c r="F1341" s="17"/>
      <c r="G1341" s="17"/>
      <c r="H1341" s="18"/>
      <c r="I1341" s="42"/>
    </row>
    <row r="1342" spans="3:9" ht="12.75">
      <c r="C1342" s="22"/>
      <c r="D1342" s="17"/>
      <c r="E1342" s="17"/>
      <c r="F1342" s="17"/>
      <c r="G1342" s="17"/>
      <c r="H1342" s="18"/>
      <c r="I1342" s="42"/>
    </row>
    <row r="1343" spans="3:9" ht="12.75">
      <c r="C1343" s="22"/>
      <c r="D1343" s="17"/>
      <c r="E1343" s="17"/>
      <c r="F1343" s="17"/>
      <c r="G1343" s="17"/>
      <c r="H1343" s="18"/>
      <c r="I1343" s="42"/>
    </row>
    <row r="1344" spans="3:9" ht="12.75">
      <c r="C1344" s="22"/>
      <c r="D1344" s="17"/>
      <c r="E1344" s="17"/>
      <c r="F1344" s="17"/>
      <c r="G1344" s="17"/>
      <c r="H1344" s="18"/>
      <c r="I1344" s="42"/>
    </row>
    <row r="1345" spans="3:9" ht="12.75">
      <c r="C1345" s="22"/>
      <c r="D1345" s="17"/>
      <c r="E1345" s="17"/>
      <c r="F1345" s="17"/>
      <c r="G1345" s="17"/>
      <c r="H1345" s="18"/>
      <c r="I1345" s="42"/>
    </row>
    <row r="1346" spans="3:9" ht="12.75">
      <c r="C1346" s="22"/>
      <c r="D1346" s="17"/>
      <c r="E1346" s="17"/>
      <c r="F1346" s="17"/>
      <c r="G1346" s="17"/>
      <c r="H1346" s="18"/>
      <c r="I1346" s="42"/>
    </row>
    <row r="1347" spans="3:9" ht="12.75">
      <c r="C1347" s="22"/>
      <c r="D1347" s="17"/>
      <c r="E1347" s="17"/>
      <c r="F1347" s="17"/>
      <c r="G1347" s="17"/>
      <c r="H1347" s="18"/>
      <c r="I1347" s="42"/>
    </row>
    <row r="1348" spans="3:9" ht="12.75">
      <c r="C1348" s="22"/>
      <c r="D1348" s="17"/>
      <c r="E1348" s="17"/>
      <c r="F1348" s="17"/>
      <c r="G1348" s="17"/>
      <c r="H1348" s="18"/>
      <c r="I1348" s="42"/>
    </row>
    <row r="1349" spans="3:9" ht="12.75">
      <c r="C1349" s="22"/>
      <c r="D1349" s="17"/>
      <c r="E1349" s="17"/>
      <c r="F1349" s="17"/>
      <c r="G1349" s="17"/>
      <c r="H1349" s="18"/>
      <c r="I1349" s="42"/>
    </row>
    <row r="1350" spans="3:9" ht="12.75">
      <c r="C1350" s="22"/>
      <c r="D1350" s="17"/>
      <c r="E1350" s="17"/>
      <c r="F1350" s="17"/>
      <c r="G1350" s="17"/>
      <c r="H1350" s="18"/>
      <c r="I1350" s="42"/>
    </row>
    <row r="1351" spans="3:9" ht="12.75">
      <c r="C1351" s="22"/>
      <c r="D1351" s="17"/>
      <c r="E1351" s="17"/>
      <c r="F1351" s="17"/>
      <c r="G1351" s="17"/>
      <c r="H1351" s="18"/>
      <c r="I1351" s="42"/>
    </row>
    <row r="1352" spans="3:9" ht="12.75">
      <c r="C1352" s="22"/>
      <c r="D1352" s="17"/>
      <c r="E1352" s="17"/>
      <c r="F1352" s="17"/>
      <c r="G1352" s="17"/>
      <c r="H1352" s="18"/>
      <c r="I1352" s="42"/>
    </row>
    <row r="1353" spans="3:9" ht="12.75">
      <c r="C1353" s="22"/>
      <c r="D1353" s="17"/>
      <c r="E1353" s="17"/>
      <c r="F1353" s="17"/>
      <c r="G1353" s="17"/>
      <c r="H1353" s="18"/>
      <c r="I1353" s="42"/>
    </row>
    <row r="1354" spans="3:9" ht="12.75">
      <c r="C1354" s="22"/>
      <c r="D1354" s="17"/>
      <c r="E1354" s="17"/>
      <c r="F1354" s="17"/>
      <c r="G1354" s="17"/>
      <c r="H1354" s="18"/>
      <c r="I1354" s="42"/>
    </row>
    <row r="1355" spans="3:9" ht="12.75">
      <c r="C1355" s="22"/>
      <c r="D1355" s="17"/>
      <c r="E1355" s="17"/>
      <c r="F1355" s="17"/>
      <c r="G1355" s="17"/>
      <c r="H1355" s="18"/>
      <c r="I1355" s="42"/>
    </row>
    <row r="1356" spans="3:9" ht="12.75">
      <c r="C1356" s="22"/>
      <c r="D1356" s="17"/>
      <c r="E1356" s="17"/>
      <c r="F1356" s="17"/>
      <c r="G1356" s="17"/>
      <c r="H1356" s="18"/>
      <c r="I1356" s="42"/>
    </row>
    <row r="1357" spans="3:9" ht="12.75">
      <c r="C1357" s="22"/>
      <c r="D1357" s="17"/>
      <c r="E1357" s="17"/>
      <c r="F1357" s="17"/>
      <c r="G1357" s="17"/>
      <c r="H1357" s="18"/>
      <c r="I1357" s="42"/>
    </row>
    <row r="1358" spans="3:9" ht="12.75">
      <c r="C1358" s="22"/>
      <c r="D1358" s="17"/>
      <c r="E1358" s="17"/>
      <c r="F1358" s="17"/>
      <c r="G1358" s="17"/>
      <c r="H1358" s="18"/>
      <c r="I1358" s="42"/>
    </row>
    <row r="1359" spans="3:9" ht="12.75">
      <c r="C1359" s="22"/>
      <c r="D1359" s="17"/>
      <c r="E1359" s="17"/>
      <c r="F1359" s="17"/>
      <c r="G1359" s="17"/>
      <c r="H1359" s="18"/>
      <c r="I1359" s="42"/>
    </row>
    <row r="1360" spans="3:9" ht="12.75">
      <c r="C1360" s="22"/>
      <c r="D1360" s="17"/>
      <c r="E1360" s="17"/>
      <c r="F1360" s="17"/>
      <c r="G1360" s="17"/>
      <c r="H1360" s="18"/>
      <c r="I1360" s="42"/>
    </row>
    <row r="1361" spans="3:9" ht="12.75">
      <c r="C1361" s="22"/>
      <c r="D1361" s="17"/>
      <c r="E1361" s="17"/>
      <c r="F1361" s="17"/>
      <c r="G1361" s="17"/>
      <c r="H1361" s="18"/>
      <c r="I1361" s="42"/>
    </row>
    <row r="1362" spans="3:9" ht="12.75">
      <c r="C1362" s="22"/>
      <c r="D1362" s="17"/>
      <c r="E1362" s="17"/>
      <c r="F1362" s="17"/>
      <c r="G1362" s="17"/>
      <c r="H1362" s="18"/>
      <c r="I1362" s="42"/>
    </row>
    <row r="1363" spans="3:9" ht="12.75">
      <c r="C1363" s="22"/>
      <c r="D1363" s="17"/>
      <c r="E1363" s="17"/>
      <c r="F1363" s="17"/>
      <c r="G1363" s="17"/>
      <c r="H1363" s="18"/>
      <c r="I1363" s="42"/>
    </row>
    <row r="1364" spans="3:9" ht="12.75">
      <c r="C1364" s="22"/>
      <c r="D1364" s="17"/>
      <c r="E1364" s="17"/>
      <c r="F1364" s="17"/>
      <c r="G1364" s="17"/>
      <c r="H1364" s="18"/>
      <c r="I1364" s="42"/>
    </row>
    <row r="1365" spans="3:9" ht="12.75">
      <c r="C1365" s="22"/>
      <c r="D1365" s="17"/>
      <c r="E1365" s="17"/>
      <c r="F1365" s="17"/>
      <c r="G1365" s="17"/>
      <c r="H1365" s="18"/>
      <c r="I1365" s="42"/>
    </row>
    <row r="1366" spans="3:9" ht="12.75">
      <c r="C1366" s="22"/>
      <c r="D1366" s="17"/>
      <c r="E1366" s="17"/>
      <c r="F1366" s="17"/>
      <c r="G1366" s="17"/>
      <c r="H1366" s="18"/>
      <c r="I1366" s="42"/>
    </row>
    <row r="1367" spans="3:9" ht="12.75">
      <c r="C1367" s="22"/>
      <c r="D1367" s="17"/>
      <c r="E1367" s="17"/>
      <c r="F1367" s="17"/>
      <c r="G1367" s="17"/>
      <c r="H1367" s="18"/>
      <c r="I1367" s="42"/>
    </row>
    <row r="1368" spans="3:9" ht="12.75">
      <c r="C1368" s="22"/>
      <c r="D1368" s="17"/>
      <c r="E1368" s="17"/>
      <c r="F1368" s="17"/>
      <c r="G1368" s="17"/>
      <c r="H1368" s="18"/>
      <c r="I1368" s="42"/>
    </row>
    <row r="1369" spans="3:9" ht="12.75">
      <c r="C1369" s="22"/>
      <c r="D1369" s="17"/>
      <c r="E1369" s="17"/>
      <c r="F1369" s="17"/>
      <c r="G1369" s="17"/>
      <c r="H1369" s="18"/>
      <c r="I1369" s="42"/>
    </row>
    <row r="1370" spans="3:9" ht="12.75">
      <c r="C1370" s="22"/>
      <c r="D1370" s="17"/>
      <c r="E1370" s="17"/>
      <c r="F1370" s="17"/>
      <c r="G1370" s="17"/>
      <c r="H1370" s="18"/>
      <c r="I1370" s="42"/>
    </row>
    <row r="1371" spans="3:9" ht="12.75">
      <c r="C1371" s="22"/>
      <c r="D1371" s="17"/>
      <c r="E1371" s="17"/>
      <c r="F1371" s="17"/>
      <c r="G1371" s="17"/>
      <c r="H1371" s="18"/>
      <c r="I1371" s="42"/>
    </row>
    <row r="1372" spans="3:9" ht="12.75">
      <c r="C1372" s="22"/>
      <c r="D1372" s="17"/>
      <c r="E1372" s="17"/>
      <c r="F1372" s="17"/>
      <c r="G1372" s="17"/>
      <c r="H1372" s="18"/>
      <c r="I1372" s="42"/>
    </row>
    <row r="1373" spans="3:9" ht="12.75">
      <c r="C1373" s="22"/>
      <c r="D1373" s="17"/>
      <c r="E1373" s="17"/>
      <c r="F1373" s="17"/>
      <c r="G1373" s="17"/>
      <c r="H1373" s="18"/>
      <c r="I1373" s="42"/>
    </row>
    <row r="1374" spans="3:9" ht="12.75">
      <c r="C1374" s="22"/>
      <c r="D1374" s="17"/>
      <c r="E1374" s="17"/>
      <c r="F1374" s="17"/>
      <c r="G1374" s="17"/>
      <c r="H1374" s="18"/>
      <c r="I1374" s="42"/>
    </row>
    <row r="1375" spans="3:9" ht="12.75">
      <c r="C1375" s="22"/>
      <c r="D1375" s="17"/>
      <c r="E1375" s="17"/>
      <c r="F1375" s="17"/>
      <c r="G1375" s="17"/>
      <c r="H1375" s="18"/>
      <c r="I1375" s="42"/>
    </row>
    <row r="1376" spans="3:9" ht="12.75">
      <c r="C1376" s="22"/>
      <c r="D1376" s="17"/>
      <c r="E1376" s="17"/>
      <c r="F1376" s="17"/>
      <c r="G1376" s="17"/>
      <c r="H1376" s="18"/>
      <c r="I1376" s="42"/>
    </row>
    <row r="1377" spans="3:9" ht="12.75">
      <c r="C1377" s="22"/>
      <c r="D1377" s="17"/>
      <c r="E1377" s="17"/>
      <c r="F1377" s="17"/>
      <c r="G1377" s="17"/>
      <c r="H1377" s="18"/>
      <c r="I1377" s="42"/>
    </row>
    <row r="1378" spans="3:9" ht="12.75">
      <c r="C1378" s="22"/>
      <c r="D1378" s="17"/>
      <c r="E1378" s="17"/>
      <c r="F1378" s="17"/>
      <c r="G1378" s="17"/>
      <c r="H1378" s="18"/>
      <c r="I1378" s="42"/>
    </row>
    <row r="1379" spans="3:9" ht="12.75">
      <c r="C1379" s="22"/>
      <c r="D1379" s="17"/>
      <c r="E1379" s="17"/>
      <c r="F1379" s="17"/>
      <c r="G1379" s="17"/>
      <c r="H1379" s="18"/>
      <c r="I1379" s="42"/>
    </row>
    <row r="1380" spans="3:9" ht="12.75">
      <c r="C1380" s="22"/>
      <c r="D1380" s="17"/>
      <c r="E1380" s="17"/>
      <c r="F1380" s="17"/>
      <c r="G1380" s="17"/>
      <c r="H1380" s="18"/>
      <c r="I1380" s="42"/>
    </row>
    <row r="1381" spans="3:9" ht="12.75">
      <c r="C1381" s="22"/>
      <c r="D1381" s="17"/>
      <c r="E1381" s="17"/>
      <c r="F1381" s="17"/>
      <c r="G1381" s="17"/>
      <c r="H1381" s="18"/>
      <c r="I1381" s="42"/>
    </row>
    <row r="1382" spans="3:9" ht="12.75">
      <c r="C1382" s="22"/>
      <c r="D1382" s="17"/>
      <c r="E1382" s="17"/>
      <c r="F1382" s="17"/>
      <c r="G1382" s="17"/>
      <c r="H1382" s="18"/>
      <c r="I1382" s="42"/>
    </row>
    <row r="1383" spans="3:9" ht="12.75">
      <c r="C1383" s="22"/>
      <c r="D1383" s="17"/>
      <c r="E1383" s="17"/>
      <c r="F1383" s="17"/>
      <c r="G1383" s="17"/>
      <c r="H1383" s="18"/>
      <c r="I1383" s="42"/>
    </row>
    <row r="1384" spans="3:9" ht="12.75">
      <c r="C1384" s="22"/>
      <c r="D1384" s="17"/>
      <c r="E1384" s="17"/>
      <c r="F1384" s="17"/>
      <c r="G1384" s="17"/>
      <c r="H1384" s="18"/>
      <c r="I1384" s="42"/>
    </row>
    <row r="1385" spans="3:9" ht="12.75">
      <c r="C1385" s="22"/>
      <c r="D1385" s="17"/>
      <c r="E1385" s="17"/>
      <c r="F1385" s="17"/>
      <c r="G1385" s="17"/>
      <c r="H1385" s="18"/>
      <c r="I1385" s="42"/>
    </row>
    <row r="1386" spans="3:9" ht="12.75">
      <c r="C1386" s="22"/>
      <c r="D1386" s="17"/>
      <c r="E1386" s="17"/>
      <c r="F1386" s="17"/>
      <c r="G1386" s="17"/>
      <c r="H1386" s="18"/>
      <c r="I1386" s="42"/>
    </row>
    <row r="1387" spans="3:9" ht="12.75">
      <c r="C1387" s="22"/>
      <c r="D1387" s="17"/>
      <c r="E1387" s="17"/>
      <c r="F1387" s="17"/>
      <c r="G1387" s="17"/>
      <c r="H1387" s="18"/>
      <c r="I1387" s="42"/>
    </row>
    <row r="1388" spans="3:9" ht="12.75">
      <c r="C1388" s="22"/>
      <c r="D1388" s="17"/>
      <c r="E1388" s="17"/>
      <c r="F1388" s="17"/>
      <c r="G1388" s="17"/>
      <c r="H1388" s="18"/>
      <c r="I1388" s="42"/>
    </row>
    <row r="1389" spans="3:9" ht="12.75">
      <c r="C1389" s="22"/>
      <c r="D1389" s="17"/>
      <c r="E1389" s="17"/>
      <c r="F1389" s="17"/>
      <c r="G1389" s="17"/>
      <c r="H1389" s="18"/>
      <c r="I1389" s="42"/>
    </row>
    <row r="1390" spans="3:9" ht="12.75">
      <c r="C1390" s="22"/>
      <c r="D1390" s="17"/>
      <c r="E1390" s="17"/>
      <c r="F1390" s="17"/>
      <c r="G1390" s="17"/>
      <c r="H1390" s="18"/>
      <c r="I1390" s="42"/>
    </row>
    <row r="1391" spans="3:9" ht="12.75">
      <c r="C1391" s="22"/>
      <c r="D1391" s="17"/>
      <c r="E1391" s="17"/>
      <c r="F1391" s="17"/>
      <c r="G1391" s="17"/>
      <c r="H1391" s="18"/>
      <c r="I1391" s="42"/>
    </row>
    <row r="1392" spans="3:9" ht="12.75">
      <c r="C1392" s="22"/>
      <c r="D1392" s="17"/>
      <c r="E1392" s="17"/>
      <c r="F1392" s="17"/>
      <c r="G1392" s="17"/>
      <c r="H1392" s="18"/>
      <c r="I1392" s="42"/>
    </row>
    <row r="1393" spans="3:9" ht="12.75">
      <c r="C1393" s="22"/>
      <c r="D1393" s="17"/>
      <c r="E1393" s="17"/>
      <c r="F1393" s="17"/>
      <c r="G1393" s="17"/>
      <c r="H1393" s="18"/>
      <c r="I1393" s="42"/>
    </row>
    <row r="1394" spans="3:9" ht="12.75">
      <c r="C1394" s="22"/>
      <c r="D1394" s="17"/>
      <c r="E1394" s="17"/>
      <c r="F1394" s="17"/>
      <c r="G1394" s="17"/>
      <c r="H1394" s="18"/>
      <c r="I1394" s="42"/>
    </row>
    <row r="1395" spans="3:9" ht="12.75">
      <c r="C1395" s="22"/>
      <c r="D1395" s="17"/>
      <c r="E1395" s="17"/>
      <c r="F1395" s="17"/>
      <c r="G1395" s="17"/>
      <c r="H1395" s="18"/>
      <c r="I1395" s="42"/>
    </row>
    <row r="1396" spans="3:9" ht="12.75">
      <c r="C1396" s="22"/>
      <c r="D1396" s="17"/>
      <c r="E1396" s="17"/>
      <c r="F1396" s="17"/>
      <c r="G1396" s="17"/>
      <c r="H1396" s="18"/>
      <c r="I1396" s="42"/>
    </row>
    <row r="1397" spans="3:9" ht="12.75">
      <c r="C1397" s="22"/>
      <c r="D1397" s="17"/>
      <c r="E1397" s="17"/>
      <c r="F1397" s="17"/>
      <c r="G1397" s="17"/>
      <c r="H1397" s="18"/>
      <c r="I1397" s="42"/>
    </row>
    <row r="1398" spans="3:9" ht="12.75">
      <c r="C1398" s="22"/>
      <c r="D1398" s="17"/>
      <c r="E1398" s="17"/>
      <c r="F1398" s="17"/>
      <c r="G1398" s="17"/>
      <c r="H1398" s="18"/>
      <c r="I1398" s="42"/>
    </row>
    <row r="1399" spans="3:9" ht="12.75">
      <c r="C1399" s="22"/>
      <c r="D1399" s="17"/>
      <c r="E1399" s="17"/>
      <c r="F1399" s="17"/>
      <c r="G1399" s="17"/>
      <c r="H1399" s="18"/>
      <c r="I1399" s="42"/>
    </row>
    <row r="1400" spans="3:9" ht="12.75">
      <c r="C1400" s="22"/>
      <c r="D1400" s="17"/>
      <c r="E1400" s="17"/>
      <c r="F1400" s="17"/>
      <c r="G1400" s="17"/>
      <c r="H1400" s="18"/>
      <c r="I1400" s="42"/>
    </row>
    <row r="1401" spans="3:9" ht="12.75">
      <c r="C1401" s="22"/>
      <c r="D1401" s="17"/>
      <c r="E1401" s="17"/>
      <c r="F1401" s="17"/>
      <c r="G1401" s="17"/>
      <c r="H1401" s="18"/>
      <c r="I1401" s="42"/>
    </row>
    <row r="1402" spans="3:9" ht="12.75">
      <c r="C1402" s="22"/>
      <c r="D1402" s="17"/>
      <c r="E1402" s="17"/>
      <c r="F1402" s="17"/>
      <c r="G1402" s="17"/>
      <c r="H1402" s="18"/>
      <c r="I1402" s="42"/>
    </row>
    <row r="1403" spans="3:9" ht="12.75">
      <c r="C1403" s="22"/>
      <c r="D1403" s="17"/>
      <c r="E1403" s="17"/>
      <c r="F1403" s="17"/>
      <c r="G1403" s="17"/>
      <c r="H1403" s="18"/>
      <c r="I1403" s="42"/>
    </row>
    <row r="1404" spans="3:9" ht="12.75">
      <c r="C1404" s="22"/>
      <c r="D1404" s="17"/>
      <c r="E1404" s="17"/>
      <c r="F1404" s="17"/>
      <c r="G1404" s="17"/>
      <c r="H1404" s="18"/>
      <c r="I1404" s="42"/>
    </row>
    <row r="1405" spans="3:9" ht="12.75">
      <c r="C1405" s="22"/>
      <c r="D1405" s="17"/>
      <c r="E1405" s="17"/>
      <c r="F1405" s="17"/>
      <c r="G1405" s="17"/>
      <c r="H1405" s="18"/>
      <c r="I1405" s="42"/>
    </row>
    <row r="1406" spans="3:9" ht="12.75">
      <c r="C1406" s="22"/>
      <c r="D1406" s="17"/>
      <c r="E1406" s="17"/>
      <c r="F1406" s="17"/>
      <c r="G1406" s="17"/>
      <c r="H1406" s="18"/>
      <c r="I1406" s="42"/>
    </row>
    <row r="1407" spans="3:9" ht="12.75">
      <c r="C1407" s="22"/>
      <c r="D1407" s="17"/>
      <c r="E1407" s="17"/>
      <c r="F1407" s="17"/>
      <c r="G1407" s="17"/>
      <c r="H1407" s="18"/>
      <c r="I1407" s="42"/>
    </row>
    <row r="1408" spans="3:9" ht="12.75">
      <c r="C1408" s="22"/>
      <c r="D1408" s="17"/>
      <c r="E1408" s="17"/>
      <c r="F1408" s="17"/>
      <c r="G1408" s="17"/>
      <c r="H1408" s="18"/>
      <c r="I1408" s="42"/>
    </row>
    <row r="1409" spans="3:9" ht="12.75">
      <c r="C1409" s="22"/>
      <c r="D1409" s="17"/>
      <c r="E1409" s="17"/>
      <c r="F1409" s="17"/>
      <c r="G1409" s="17"/>
      <c r="H1409" s="18"/>
      <c r="I1409" s="42"/>
    </row>
    <row r="1410" spans="3:9" ht="12.75">
      <c r="C1410" s="22"/>
      <c r="D1410" s="17"/>
      <c r="E1410" s="17"/>
      <c r="F1410" s="17"/>
      <c r="G1410" s="17"/>
      <c r="H1410" s="18"/>
      <c r="I1410" s="42"/>
    </row>
    <row r="1411" spans="3:9" ht="12.75">
      <c r="C1411" s="22"/>
      <c r="D1411" s="17"/>
      <c r="E1411" s="17"/>
      <c r="F1411" s="17"/>
      <c r="G1411" s="17"/>
      <c r="H1411" s="18"/>
      <c r="I1411" s="42"/>
    </row>
    <row r="1412" spans="3:9" ht="12.75">
      <c r="C1412" s="22"/>
      <c r="D1412" s="17"/>
      <c r="E1412" s="17"/>
      <c r="F1412" s="17"/>
      <c r="G1412" s="17"/>
      <c r="H1412" s="18"/>
      <c r="I1412" s="42"/>
    </row>
    <row r="1413" spans="3:9" ht="12.75">
      <c r="C1413" s="22"/>
      <c r="D1413" s="17"/>
      <c r="E1413" s="17"/>
      <c r="F1413" s="17"/>
      <c r="G1413" s="17"/>
      <c r="H1413" s="18"/>
      <c r="I1413" s="42"/>
    </row>
    <row r="1414" spans="3:9" ht="12.75">
      <c r="C1414" s="22"/>
      <c r="D1414" s="17"/>
      <c r="E1414" s="17"/>
      <c r="F1414" s="17"/>
      <c r="G1414" s="17"/>
      <c r="H1414" s="18"/>
      <c r="I1414" s="42"/>
    </row>
    <row r="1415" spans="3:9" ht="12.75">
      <c r="C1415" s="22"/>
      <c r="D1415" s="17"/>
      <c r="E1415" s="17"/>
      <c r="F1415" s="17"/>
      <c r="G1415" s="17"/>
      <c r="H1415" s="18"/>
      <c r="I1415" s="42"/>
    </row>
    <row r="1416" spans="3:9" ht="12.75">
      <c r="C1416" s="22"/>
      <c r="D1416" s="17"/>
      <c r="E1416" s="17"/>
      <c r="F1416" s="17"/>
      <c r="G1416" s="17"/>
      <c r="H1416" s="18"/>
      <c r="I1416" s="42"/>
    </row>
    <row r="1417" spans="3:9" ht="12.75">
      <c r="C1417" s="22"/>
      <c r="D1417" s="17"/>
      <c r="E1417" s="17"/>
      <c r="F1417" s="17"/>
      <c r="G1417" s="17"/>
      <c r="H1417" s="18"/>
      <c r="I1417" s="42"/>
    </row>
    <row r="1418" spans="3:9" ht="12.75">
      <c r="C1418" s="22"/>
      <c r="D1418" s="17"/>
      <c r="E1418" s="17"/>
      <c r="F1418" s="17"/>
      <c r="G1418" s="17"/>
      <c r="H1418" s="18"/>
      <c r="I1418" s="42"/>
    </row>
    <row r="1419" spans="3:9" ht="12.75">
      <c r="C1419" s="22"/>
      <c r="D1419" s="17"/>
      <c r="E1419" s="17"/>
      <c r="F1419" s="17"/>
      <c r="G1419" s="17"/>
      <c r="H1419" s="18"/>
      <c r="I1419" s="42"/>
    </row>
    <row r="1420" spans="3:9" ht="12.75">
      <c r="C1420" s="22"/>
      <c r="D1420" s="17"/>
      <c r="E1420" s="17"/>
      <c r="F1420" s="17"/>
      <c r="G1420" s="17"/>
      <c r="H1420" s="18"/>
      <c r="I1420" s="42"/>
    </row>
    <row r="1421" spans="3:9" ht="12.75">
      <c r="C1421" s="22"/>
      <c r="D1421" s="17"/>
      <c r="E1421" s="17"/>
      <c r="F1421" s="17"/>
      <c r="G1421" s="17"/>
      <c r="H1421" s="18"/>
      <c r="I1421" s="42"/>
    </row>
    <row r="1422" spans="3:9" ht="12.75">
      <c r="C1422" s="22"/>
      <c r="D1422" s="17"/>
      <c r="E1422" s="17"/>
      <c r="F1422" s="17"/>
      <c r="G1422" s="17"/>
      <c r="H1422" s="18"/>
      <c r="I1422" s="42"/>
    </row>
    <row r="1423" spans="3:9" ht="12.75">
      <c r="C1423" s="22"/>
      <c r="D1423" s="17"/>
      <c r="E1423" s="17"/>
      <c r="F1423" s="17"/>
      <c r="G1423" s="17"/>
      <c r="H1423" s="18"/>
      <c r="I1423" s="42"/>
    </row>
    <row r="1424" spans="3:9" ht="12.75">
      <c r="C1424" s="22"/>
      <c r="D1424" s="17"/>
      <c r="E1424" s="17"/>
      <c r="F1424" s="17"/>
      <c r="G1424" s="17"/>
      <c r="H1424" s="18"/>
      <c r="I1424" s="42"/>
    </row>
    <row r="1425" spans="3:9" ht="12.75">
      <c r="C1425" s="22"/>
      <c r="D1425" s="17"/>
      <c r="E1425" s="17"/>
      <c r="F1425" s="17"/>
      <c r="G1425" s="17"/>
      <c r="H1425" s="18"/>
      <c r="I1425" s="42"/>
    </row>
    <row r="1426" spans="3:9" ht="12.75">
      <c r="C1426" s="22"/>
      <c r="D1426" s="17"/>
      <c r="E1426" s="17"/>
      <c r="F1426" s="17"/>
      <c r="G1426" s="17"/>
      <c r="H1426" s="18"/>
      <c r="I1426" s="42"/>
    </row>
    <row r="1427" spans="3:9" ht="12.75">
      <c r="C1427" s="22"/>
      <c r="D1427" s="17"/>
      <c r="E1427" s="17"/>
      <c r="F1427" s="17"/>
      <c r="G1427" s="17"/>
      <c r="H1427" s="18"/>
      <c r="I1427" s="42"/>
    </row>
    <row r="1428" spans="3:9" ht="12.75">
      <c r="C1428" s="22"/>
      <c r="D1428" s="17"/>
      <c r="E1428" s="17"/>
      <c r="F1428" s="17"/>
      <c r="G1428" s="17"/>
      <c r="H1428" s="18"/>
      <c r="I1428" s="42"/>
    </row>
    <row r="1429" spans="3:9" ht="12.75">
      <c r="C1429" s="22"/>
      <c r="D1429" s="17"/>
      <c r="E1429" s="17"/>
      <c r="F1429" s="17"/>
      <c r="G1429" s="17"/>
      <c r="H1429" s="18"/>
      <c r="I1429" s="42"/>
    </row>
    <row r="1430" spans="3:9" ht="12.75">
      <c r="C1430" s="22"/>
      <c r="D1430" s="17"/>
      <c r="E1430" s="17"/>
      <c r="F1430" s="17"/>
      <c r="G1430" s="17"/>
      <c r="H1430" s="18"/>
      <c r="I1430" s="42"/>
    </row>
    <row r="1431" spans="3:9" ht="12.75">
      <c r="C1431" s="22"/>
      <c r="D1431" s="17"/>
      <c r="E1431" s="17"/>
      <c r="F1431" s="17"/>
      <c r="G1431" s="17"/>
      <c r="H1431" s="18"/>
      <c r="I1431" s="42"/>
    </row>
    <row r="1432" spans="3:9" ht="12.75">
      <c r="C1432" s="22"/>
      <c r="D1432" s="17"/>
      <c r="E1432" s="17"/>
      <c r="F1432" s="17"/>
      <c r="G1432" s="17"/>
      <c r="H1432" s="18"/>
      <c r="I1432" s="42"/>
    </row>
    <row r="1433" spans="3:9" ht="12.75">
      <c r="C1433" s="22"/>
      <c r="D1433" s="17"/>
      <c r="E1433" s="17"/>
      <c r="F1433" s="17"/>
      <c r="G1433" s="17"/>
      <c r="H1433" s="18"/>
      <c r="I1433" s="42"/>
    </row>
    <row r="1434" spans="3:9" ht="12.75">
      <c r="C1434" s="22"/>
      <c r="D1434" s="17"/>
      <c r="E1434" s="17"/>
      <c r="F1434" s="17"/>
      <c r="G1434" s="17"/>
      <c r="H1434" s="18"/>
      <c r="I1434" s="42"/>
    </row>
    <row r="1435" spans="3:9" ht="12.75">
      <c r="C1435" s="22"/>
      <c r="D1435" s="17"/>
      <c r="E1435" s="17"/>
      <c r="F1435" s="17"/>
      <c r="G1435" s="17"/>
      <c r="H1435" s="18"/>
      <c r="I1435" s="42"/>
    </row>
    <row r="1436" spans="3:9" ht="12.75">
      <c r="C1436" s="22"/>
      <c r="D1436" s="17"/>
      <c r="E1436" s="17"/>
      <c r="F1436" s="17"/>
      <c r="G1436" s="17"/>
      <c r="H1436" s="18"/>
      <c r="I1436" s="42"/>
    </row>
    <row r="1437" spans="3:9" ht="12.75">
      <c r="C1437" s="22"/>
      <c r="D1437" s="17"/>
      <c r="E1437" s="17"/>
      <c r="F1437" s="17"/>
      <c r="G1437" s="17"/>
      <c r="H1437" s="18"/>
      <c r="I1437" s="42"/>
    </row>
    <row r="1438" spans="3:9" ht="12.75">
      <c r="C1438" s="22"/>
      <c r="D1438" s="17"/>
      <c r="E1438" s="17"/>
      <c r="F1438" s="17"/>
      <c r="G1438" s="17"/>
      <c r="H1438" s="18"/>
      <c r="I1438" s="42"/>
    </row>
    <row r="1439" spans="3:9" ht="12.75">
      <c r="C1439" s="22"/>
      <c r="D1439" s="17"/>
      <c r="E1439" s="17"/>
      <c r="F1439" s="17"/>
      <c r="G1439" s="17"/>
      <c r="H1439" s="18"/>
      <c r="I1439" s="42"/>
    </row>
    <row r="1440" spans="3:9" ht="12.75">
      <c r="C1440" s="22"/>
      <c r="D1440" s="17"/>
      <c r="E1440" s="17"/>
      <c r="F1440" s="17"/>
      <c r="G1440" s="17"/>
      <c r="H1440" s="18"/>
      <c r="I1440" s="42"/>
    </row>
    <row r="1441" spans="3:9" ht="12.75">
      <c r="C1441" s="22"/>
      <c r="D1441" s="17"/>
      <c r="E1441" s="17"/>
      <c r="F1441" s="17"/>
      <c r="G1441" s="17"/>
      <c r="H1441" s="18"/>
      <c r="I1441" s="42"/>
    </row>
    <row r="1442" spans="3:9" ht="12.75">
      <c r="C1442" s="22"/>
      <c r="D1442" s="17"/>
      <c r="E1442" s="17"/>
      <c r="F1442" s="17"/>
      <c r="G1442" s="17"/>
      <c r="H1442" s="18"/>
      <c r="I1442" s="42"/>
    </row>
    <row r="1443" spans="3:9" ht="12.75">
      <c r="C1443" s="22"/>
      <c r="D1443" s="17"/>
      <c r="E1443" s="17"/>
      <c r="F1443" s="17"/>
      <c r="G1443" s="17"/>
      <c r="H1443" s="18"/>
      <c r="I1443" s="42"/>
    </row>
    <row r="1444" spans="3:9" ht="12.75">
      <c r="C1444" s="22"/>
      <c r="D1444" s="17"/>
      <c r="E1444" s="17"/>
      <c r="F1444" s="17"/>
      <c r="G1444" s="17"/>
      <c r="H1444" s="18"/>
      <c r="I1444" s="42"/>
    </row>
    <row r="1445" spans="3:9" ht="12.75">
      <c r="C1445" s="22"/>
      <c r="D1445" s="17"/>
      <c r="E1445" s="17"/>
      <c r="F1445" s="17"/>
      <c r="G1445" s="17"/>
      <c r="H1445" s="18"/>
      <c r="I1445" s="42"/>
    </row>
    <row r="1446" spans="3:9" ht="12.75">
      <c r="C1446" s="22"/>
      <c r="D1446" s="17"/>
      <c r="E1446" s="17"/>
      <c r="F1446" s="17"/>
      <c r="G1446" s="17"/>
      <c r="H1446" s="18"/>
      <c r="I1446" s="42"/>
    </row>
    <row r="1447" spans="3:9" ht="12.75">
      <c r="C1447" s="22"/>
      <c r="D1447" s="17"/>
      <c r="E1447" s="17"/>
      <c r="F1447" s="17"/>
      <c r="G1447" s="17"/>
      <c r="H1447" s="18"/>
      <c r="I1447" s="42"/>
    </row>
    <row r="1448" spans="3:9" ht="12.75">
      <c r="C1448" s="22"/>
      <c r="D1448" s="17"/>
      <c r="E1448" s="17"/>
      <c r="F1448" s="17"/>
      <c r="G1448" s="17"/>
      <c r="H1448" s="18"/>
      <c r="I1448" s="42"/>
    </row>
    <row r="1449" spans="3:9" ht="12.75">
      <c r="C1449" s="22"/>
      <c r="D1449" s="17"/>
      <c r="E1449" s="17"/>
      <c r="F1449" s="17"/>
      <c r="G1449" s="17"/>
      <c r="H1449" s="18"/>
      <c r="I1449" s="42"/>
    </row>
    <row r="1450" spans="3:9" ht="12.75">
      <c r="C1450" s="22"/>
      <c r="D1450" s="17"/>
      <c r="E1450" s="17"/>
      <c r="F1450" s="17"/>
      <c r="G1450" s="17"/>
      <c r="H1450" s="18"/>
      <c r="I1450" s="42"/>
    </row>
    <row r="1451" spans="3:9" ht="12.75">
      <c r="C1451" s="22"/>
      <c r="D1451" s="17"/>
      <c r="E1451" s="17"/>
      <c r="F1451" s="17"/>
      <c r="G1451" s="17"/>
      <c r="H1451" s="18"/>
      <c r="I1451" s="42"/>
    </row>
    <row r="1452" spans="3:9" ht="12.75">
      <c r="C1452" s="22"/>
      <c r="D1452" s="17"/>
      <c r="E1452" s="17"/>
      <c r="F1452" s="17"/>
      <c r="G1452" s="17"/>
      <c r="H1452" s="18"/>
      <c r="I1452" s="42"/>
    </row>
    <row r="1453" spans="3:9" ht="12.75">
      <c r="C1453" s="22"/>
      <c r="D1453" s="17"/>
      <c r="E1453" s="17"/>
      <c r="F1453" s="17"/>
      <c r="G1453" s="17"/>
      <c r="H1453" s="18"/>
      <c r="I1453" s="42"/>
    </row>
    <row r="1454" spans="3:9" ht="12.75">
      <c r="C1454" s="22"/>
      <c r="D1454" s="17"/>
      <c r="E1454" s="17"/>
      <c r="F1454" s="17"/>
      <c r="G1454" s="17"/>
      <c r="H1454" s="18"/>
      <c r="I1454" s="42"/>
    </row>
    <row r="1455" spans="3:9" ht="12.75">
      <c r="C1455" s="22"/>
      <c r="D1455" s="17"/>
      <c r="E1455" s="17"/>
      <c r="F1455" s="17"/>
      <c r="G1455" s="17"/>
      <c r="H1455" s="18"/>
      <c r="I1455" s="42"/>
    </row>
    <row r="1456" spans="3:9" ht="12.75">
      <c r="C1456" s="22"/>
      <c r="D1456" s="17"/>
      <c r="E1456" s="17"/>
      <c r="F1456" s="17"/>
      <c r="G1456" s="17"/>
      <c r="H1456" s="18"/>
      <c r="I1456" s="42"/>
    </row>
    <row r="1457" spans="3:9" ht="12.75">
      <c r="C1457" s="22"/>
      <c r="D1457" s="17"/>
      <c r="E1457" s="17"/>
      <c r="F1457" s="17"/>
      <c r="G1457" s="17"/>
      <c r="H1457" s="18"/>
      <c r="I1457" s="42"/>
    </row>
    <row r="1458" spans="3:9" ht="12.75">
      <c r="C1458" s="22"/>
      <c r="D1458" s="17"/>
      <c r="E1458" s="17"/>
      <c r="F1458" s="17"/>
      <c r="G1458" s="17"/>
      <c r="H1458" s="18"/>
      <c r="I1458" s="42"/>
    </row>
    <row r="1459" spans="3:9" ht="12.75">
      <c r="C1459" s="22"/>
      <c r="D1459" s="17"/>
      <c r="E1459" s="17"/>
      <c r="F1459" s="17"/>
      <c r="G1459" s="17"/>
      <c r="H1459" s="18"/>
      <c r="I1459" s="42"/>
    </row>
    <row r="1460" spans="3:9" ht="12.75">
      <c r="C1460" s="22"/>
      <c r="D1460" s="17"/>
      <c r="E1460" s="17"/>
      <c r="F1460" s="17"/>
      <c r="G1460" s="17"/>
      <c r="H1460" s="18"/>
      <c r="I1460" s="42"/>
    </row>
    <row r="1461" spans="3:9" ht="12.75">
      <c r="C1461" s="22"/>
      <c r="D1461" s="17"/>
      <c r="E1461" s="17"/>
      <c r="F1461" s="17"/>
      <c r="G1461" s="17"/>
      <c r="H1461" s="18"/>
      <c r="I1461" s="42"/>
    </row>
    <row r="1462" spans="3:9" ht="12.75">
      <c r="C1462" s="22"/>
      <c r="D1462" s="17"/>
      <c r="E1462" s="17"/>
      <c r="F1462" s="17"/>
      <c r="G1462" s="17"/>
      <c r="H1462" s="18"/>
      <c r="I1462" s="42"/>
    </row>
    <row r="1463" spans="3:9" ht="12.75">
      <c r="C1463" s="22"/>
      <c r="D1463" s="17"/>
      <c r="E1463" s="17"/>
      <c r="F1463" s="17"/>
      <c r="G1463" s="17"/>
      <c r="H1463" s="18"/>
      <c r="I1463" s="42"/>
    </row>
    <row r="1464" spans="3:9" ht="12.75">
      <c r="C1464" s="22"/>
      <c r="D1464" s="17"/>
      <c r="E1464" s="17"/>
      <c r="F1464" s="17"/>
      <c r="G1464" s="17"/>
      <c r="H1464" s="18"/>
      <c r="I1464" s="42"/>
    </row>
    <row r="1465" spans="3:9" ht="12.75">
      <c r="C1465" s="22"/>
      <c r="D1465" s="17"/>
      <c r="E1465" s="17"/>
      <c r="F1465" s="17"/>
      <c r="G1465" s="17"/>
      <c r="H1465" s="18"/>
      <c r="I1465" s="42"/>
    </row>
    <row r="1466" spans="3:9" ht="12.75">
      <c r="C1466" s="22"/>
      <c r="D1466" s="17"/>
      <c r="E1466" s="17"/>
      <c r="F1466" s="17"/>
      <c r="G1466" s="17"/>
      <c r="H1466" s="18"/>
      <c r="I1466" s="42"/>
    </row>
    <row r="1467" spans="3:9" ht="12.75">
      <c r="C1467" s="22"/>
      <c r="D1467" s="17"/>
      <c r="E1467" s="17"/>
      <c r="F1467" s="17"/>
      <c r="G1467" s="17"/>
      <c r="H1467" s="18"/>
      <c r="I1467" s="42"/>
    </row>
    <row r="1468" spans="3:9" ht="12.75">
      <c r="C1468" s="22"/>
      <c r="D1468" s="17"/>
      <c r="E1468" s="17"/>
      <c r="F1468" s="17"/>
      <c r="G1468" s="17"/>
      <c r="H1468" s="18"/>
      <c r="I1468" s="42"/>
    </row>
    <row r="1469" spans="3:9" ht="12.75">
      <c r="C1469" s="22"/>
      <c r="D1469" s="17"/>
      <c r="E1469" s="17"/>
      <c r="F1469" s="17"/>
      <c r="G1469" s="17"/>
      <c r="H1469" s="18"/>
      <c r="I1469" s="42"/>
    </row>
    <row r="1470" spans="3:9" ht="12.75">
      <c r="C1470" s="22"/>
      <c r="D1470" s="17"/>
      <c r="E1470" s="17"/>
      <c r="F1470" s="17"/>
      <c r="G1470" s="17"/>
      <c r="H1470" s="18"/>
      <c r="I1470" s="42"/>
    </row>
    <row r="1471" spans="3:9" ht="12.75">
      <c r="C1471" s="22"/>
      <c r="D1471" s="17"/>
      <c r="E1471" s="17"/>
      <c r="F1471" s="17"/>
      <c r="G1471" s="17"/>
      <c r="H1471" s="18"/>
      <c r="I1471" s="42"/>
    </row>
    <row r="1472" spans="3:9" ht="12.75">
      <c r="C1472" s="22"/>
      <c r="D1472" s="17"/>
      <c r="E1472" s="17"/>
      <c r="F1472" s="17"/>
      <c r="G1472" s="17"/>
      <c r="H1472" s="18"/>
      <c r="I1472" s="42"/>
    </row>
    <row r="1473" spans="3:9" ht="12.75">
      <c r="C1473" s="22"/>
      <c r="D1473" s="17"/>
      <c r="E1473" s="17"/>
      <c r="F1473" s="17"/>
      <c r="G1473" s="17"/>
      <c r="H1473" s="18"/>
      <c r="I1473" s="42"/>
    </row>
    <row r="1474" spans="3:9" ht="12.75">
      <c r="C1474" s="22"/>
      <c r="D1474" s="17"/>
      <c r="E1474" s="17"/>
      <c r="F1474" s="17"/>
      <c r="G1474" s="17"/>
      <c r="H1474" s="18"/>
      <c r="I1474" s="42"/>
    </row>
    <row r="1475" spans="3:9" ht="12.75">
      <c r="C1475" s="22"/>
      <c r="D1475" s="17"/>
      <c r="E1475" s="17"/>
      <c r="F1475" s="17"/>
      <c r="G1475" s="17"/>
      <c r="H1475" s="18"/>
      <c r="I1475" s="42"/>
    </row>
    <row r="1476" spans="3:9" ht="12.75">
      <c r="C1476" s="22"/>
      <c r="D1476" s="17"/>
      <c r="E1476" s="17"/>
      <c r="F1476" s="17"/>
      <c r="G1476" s="17"/>
      <c r="H1476" s="18"/>
      <c r="I1476" s="42"/>
    </row>
    <row r="1477" spans="3:9" ht="12.75">
      <c r="C1477" s="22"/>
      <c r="D1477" s="17"/>
      <c r="E1477" s="17"/>
      <c r="F1477" s="17"/>
      <c r="G1477" s="17"/>
      <c r="H1477" s="18"/>
      <c r="I1477" s="42"/>
    </row>
    <row r="1478" spans="3:9" ht="12.75">
      <c r="C1478" s="22"/>
      <c r="D1478" s="17"/>
      <c r="E1478" s="17"/>
      <c r="F1478" s="17"/>
      <c r="G1478" s="17"/>
      <c r="H1478" s="18"/>
      <c r="I1478" s="42"/>
    </row>
    <row r="1479" spans="3:9" ht="12.75">
      <c r="C1479" s="22"/>
      <c r="D1479" s="17"/>
      <c r="E1479" s="17"/>
      <c r="F1479" s="17"/>
      <c r="G1479" s="17"/>
      <c r="H1479" s="18"/>
      <c r="I1479" s="42"/>
    </row>
    <row r="1480" spans="3:9" ht="12.75">
      <c r="C1480" s="22"/>
      <c r="D1480" s="17"/>
      <c r="E1480" s="17"/>
      <c r="F1480" s="17"/>
      <c r="G1480" s="17"/>
      <c r="H1480" s="18"/>
      <c r="I1480" s="42"/>
    </row>
    <row r="1481" spans="3:9" ht="12.75">
      <c r="C1481" s="22"/>
      <c r="D1481" s="17"/>
      <c r="E1481" s="17"/>
      <c r="F1481" s="17"/>
      <c r="G1481" s="17"/>
      <c r="H1481" s="18"/>
      <c r="I1481" s="42"/>
    </row>
    <row r="1482" spans="3:9" ht="12.75">
      <c r="C1482" s="22"/>
      <c r="D1482" s="17"/>
      <c r="E1482" s="17"/>
      <c r="F1482" s="17"/>
      <c r="G1482" s="17"/>
      <c r="H1482" s="18"/>
      <c r="I1482" s="42"/>
    </row>
    <row r="1483" spans="3:9" ht="12.75">
      <c r="C1483" s="22"/>
      <c r="D1483" s="17"/>
      <c r="E1483" s="17"/>
      <c r="F1483" s="17"/>
      <c r="G1483" s="17"/>
      <c r="H1483" s="18"/>
      <c r="I1483" s="42"/>
    </row>
    <row r="1484" spans="3:9" ht="12.75">
      <c r="C1484" s="22"/>
      <c r="D1484" s="17"/>
      <c r="E1484" s="17"/>
      <c r="F1484" s="17"/>
      <c r="G1484" s="17"/>
      <c r="H1484" s="18"/>
      <c r="I1484" s="42"/>
    </row>
    <row r="1485" spans="3:9" ht="12.75">
      <c r="C1485" s="22"/>
      <c r="D1485" s="17"/>
      <c r="E1485" s="17"/>
      <c r="F1485" s="17"/>
      <c r="G1485" s="17"/>
      <c r="H1485" s="18"/>
      <c r="I1485" s="42"/>
    </row>
    <row r="1486" spans="3:9" ht="12.75">
      <c r="C1486" s="22"/>
      <c r="D1486" s="17"/>
      <c r="E1486" s="17"/>
      <c r="F1486" s="17"/>
      <c r="G1486" s="17"/>
      <c r="H1486" s="18"/>
      <c r="I1486" s="42"/>
    </row>
    <row r="1487" spans="3:9" ht="12.75">
      <c r="C1487" s="22"/>
      <c r="D1487" s="17"/>
      <c r="E1487" s="17"/>
      <c r="F1487" s="17"/>
      <c r="G1487" s="17"/>
      <c r="H1487" s="18"/>
      <c r="I1487" s="42"/>
    </row>
    <row r="1488" spans="3:9" ht="12.75">
      <c r="C1488" s="22"/>
      <c r="D1488" s="17"/>
      <c r="E1488" s="17"/>
      <c r="F1488" s="17"/>
      <c r="G1488" s="17"/>
      <c r="H1488" s="18"/>
      <c r="I1488" s="42"/>
    </row>
    <row r="1489" spans="3:9" ht="12.75">
      <c r="C1489" s="22"/>
      <c r="D1489" s="17"/>
      <c r="E1489" s="17"/>
      <c r="F1489" s="17"/>
      <c r="G1489" s="17"/>
      <c r="H1489" s="18"/>
      <c r="I1489" s="42"/>
    </row>
    <row r="1490" spans="3:9" ht="12.75">
      <c r="C1490" s="22"/>
      <c r="D1490" s="17"/>
      <c r="E1490" s="17"/>
      <c r="F1490" s="17"/>
      <c r="G1490" s="17"/>
      <c r="H1490" s="18"/>
      <c r="I1490" s="42"/>
    </row>
    <row r="1491" spans="3:9" ht="12.75">
      <c r="C1491" s="22"/>
      <c r="D1491" s="17"/>
      <c r="E1491" s="17"/>
      <c r="F1491" s="17"/>
      <c r="G1491" s="17"/>
      <c r="H1491" s="18"/>
      <c r="I1491" s="42"/>
    </row>
    <row r="1492" spans="3:9" ht="12.75">
      <c r="C1492" s="22"/>
      <c r="D1492" s="17"/>
      <c r="E1492" s="17"/>
      <c r="F1492" s="17"/>
      <c r="G1492" s="17"/>
      <c r="H1492" s="18"/>
      <c r="I1492" s="42"/>
    </row>
    <row r="1493" spans="3:9" ht="12.75">
      <c r="C1493" s="22"/>
      <c r="D1493" s="17"/>
      <c r="E1493" s="17"/>
      <c r="F1493" s="17"/>
      <c r="G1493" s="17"/>
      <c r="H1493" s="18"/>
      <c r="I1493" s="42"/>
    </row>
    <row r="1494" spans="3:9" ht="12.75">
      <c r="C1494" s="22"/>
      <c r="D1494" s="17"/>
      <c r="E1494" s="17"/>
      <c r="F1494" s="17"/>
      <c r="G1494" s="17"/>
      <c r="H1494" s="18"/>
      <c r="I1494" s="42"/>
    </row>
    <row r="1495" spans="3:9" ht="12.75">
      <c r="C1495" s="22"/>
      <c r="D1495" s="17"/>
      <c r="E1495" s="17"/>
      <c r="F1495" s="17"/>
      <c r="G1495" s="17"/>
      <c r="H1495" s="18"/>
      <c r="I1495" s="42"/>
    </row>
    <row r="1496" spans="3:9" ht="12.75">
      <c r="C1496" s="22"/>
      <c r="D1496" s="17"/>
      <c r="E1496" s="17"/>
      <c r="F1496" s="17"/>
      <c r="G1496" s="17"/>
      <c r="H1496" s="18"/>
      <c r="I1496" s="42"/>
    </row>
    <row r="1497" spans="3:9" ht="12.75">
      <c r="C1497" s="22"/>
      <c r="D1497" s="17"/>
      <c r="E1497" s="17"/>
      <c r="F1497" s="17"/>
      <c r="G1497" s="17"/>
      <c r="H1497" s="18"/>
      <c r="I1497" s="42"/>
    </row>
    <row r="1498" spans="3:9" ht="12.75">
      <c r="C1498" s="22"/>
      <c r="D1498" s="17"/>
      <c r="E1498" s="17"/>
      <c r="F1498" s="17"/>
      <c r="G1498" s="17"/>
      <c r="H1498" s="18"/>
      <c r="I1498" s="42"/>
    </row>
    <row r="1499" spans="3:9" ht="12.75">
      <c r="C1499" s="22"/>
      <c r="D1499" s="17"/>
      <c r="E1499" s="17"/>
      <c r="F1499" s="17"/>
      <c r="G1499" s="17"/>
      <c r="H1499" s="18"/>
      <c r="I1499" s="42"/>
    </row>
    <row r="1500" spans="3:9" ht="12.75">
      <c r="C1500" s="22"/>
      <c r="D1500" s="17"/>
      <c r="E1500" s="17"/>
      <c r="F1500" s="17"/>
      <c r="G1500" s="17"/>
      <c r="H1500" s="18"/>
      <c r="I1500" s="42"/>
    </row>
    <row r="1501" ht="12.75">
      <c r="I1501" s="42"/>
    </row>
    <row r="1502" ht="12.75">
      <c r="I1502" s="42"/>
    </row>
    <row r="1503" ht="12.75">
      <c r="I1503" s="42"/>
    </row>
    <row r="1504" ht="12.75">
      <c r="I1504" s="42"/>
    </row>
    <row r="1505" ht="12.75">
      <c r="I1505" s="42"/>
    </row>
    <row r="1506" ht="12.75">
      <c r="I1506" s="42"/>
    </row>
    <row r="1507" ht="12.75">
      <c r="I1507" s="42"/>
    </row>
    <row r="1508" ht="12.75">
      <c r="I1508" s="42"/>
    </row>
    <row r="1509" ht="12.75">
      <c r="I1509" s="42"/>
    </row>
    <row r="1510" ht="12.75">
      <c r="I1510" s="42"/>
    </row>
    <row r="1511" ht="12.75">
      <c r="I1511" s="42"/>
    </row>
    <row r="1512" ht="12.75">
      <c r="I1512" s="42"/>
    </row>
    <row r="1513" ht="12.75">
      <c r="I1513" s="42"/>
    </row>
    <row r="1514" ht="12.75">
      <c r="I1514" s="42"/>
    </row>
    <row r="1515" ht="12.75">
      <c r="I1515" s="42"/>
    </row>
    <row r="1516" ht="12.75">
      <c r="I1516" s="42"/>
    </row>
    <row r="1517" ht="12.75">
      <c r="I1517" s="42"/>
    </row>
    <row r="1518" ht="12.75">
      <c r="I1518" s="42"/>
    </row>
    <row r="1519" ht="12.75">
      <c r="I1519" s="42"/>
    </row>
    <row r="1520" ht="12.75">
      <c r="I1520" s="42"/>
    </row>
    <row r="1521" ht="12.75">
      <c r="I1521" s="42"/>
    </row>
    <row r="1522" ht="12.75">
      <c r="I1522" s="42"/>
    </row>
    <row r="1523" ht="12.75">
      <c r="I1523" s="42"/>
    </row>
    <row r="1524" ht="12.75">
      <c r="I1524" s="42"/>
    </row>
    <row r="1525" ht="12.75">
      <c r="I1525" s="42"/>
    </row>
    <row r="1526" ht="12.75">
      <c r="I1526" s="42"/>
    </row>
    <row r="1527" ht="12.75">
      <c r="I1527" s="42"/>
    </row>
    <row r="1528" ht="12.75">
      <c r="I1528" s="42"/>
    </row>
    <row r="1529" ht="12.75">
      <c r="I1529" s="42"/>
    </row>
    <row r="1530" ht="12.75">
      <c r="I1530" s="42"/>
    </row>
    <row r="1531" ht="12.75">
      <c r="I1531" s="42"/>
    </row>
    <row r="1532" ht="12.75">
      <c r="I1532" s="42"/>
    </row>
    <row r="1533" ht="12.75">
      <c r="I1533" s="42"/>
    </row>
    <row r="1534" ht="12.75">
      <c r="I1534" s="42"/>
    </row>
    <row r="1535" ht="12.75">
      <c r="I1535" s="42"/>
    </row>
    <row r="1536" ht="12.75">
      <c r="I1536" s="42"/>
    </row>
    <row r="1537" ht="12.75">
      <c r="I1537" s="42"/>
    </row>
    <row r="1538" ht="12.75">
      <c r="I1538" s="42"/>
    </row>
    <row r="1539" ht="12.75">
      <c r="I1539" s="42"/>
    </row>
    <row r="1540" ht="12.75">
      <c r="I1540" s="42"/>
    </row>
    <row r="1541" ht="12.75">
      <c r="I1541" s="42"/>
    </row>
    <row r="1542" ht="12.75">
      <c r="I1542" s="42"/>
    </row>
    <row r="1543" ht="12.75">
      <c r="I1543" s="42"/>
    </row>
    <row r="1544" ht="12.75">
      <c r="I1544" s="42"/>
    </row>
    <row r="1545" ht="12.75">
      <c r="I1545" s="42"/>
    </row>
    <row r="1546" ht="12.75">
      <c r="I1546" s="42"/>
    </row>
    <row r="1547" ht="12.75">
      <c r="I1547" s="42"/>
    </row>
    <row r="1548" ht="12.75">
      <c r="I1548" s="42"/>
    </row>
    <row r="1549" ht="12.75">
      <c r="I1549" s="42"/>
    </row>
    <row r="1550" ht="12.75">
      <c r="I1550" s="42"/>
    </row>
    <row r="1551" ht="12.75">
      <c r="I1551" s="42"/>
    </row>
    <row r="1552" ht="12.75">
      <c r="I1552" s="42"/>
    </row>
    <row r="1553" ht="12.75">
      <c r="I1553" s="42"/>
    </row>
    <row r="1554" ht="12.75">
      <c r="I1554" s="42"/>
    </row>
    <row r="1555" ht="12.75">
      <c r="I1555" s="42"/>
    </row>
    <row r="1556" ht="12.75">
      <c r="I1556" s="42"/>
    </row>
    <row r="1557" ht="12.75">
      <c r="I1557" s="42"/>
    </row>
    <row r="1558" ht="12.75">
      <c r="I1558" s="42"/>
    </row>
    <row r="1559" ht="12.75">
      <c r="I1559" s="42"/>
    </row>
    <row r="1560" ht="12.75">
      <c r="I1560" s="42"/>
    </row>
    <row r="1561" ht="12.75">
      <c r="I1561" s="42"/>
    </row>
    <row r="1562" ht="12.75">
      <c r="I1562" s="42"/>
    </row>
    <row r="1563" ht="12.75">
      <c r="I1563" s="42"/>
    </row>
    <row r="1564" ht="12.75">
      <c r="I1564" s="42"/>
    </row>
    <row r="1565" ht="12.75">
      <c r="I1565" s="42"/>
    </row>
    <row r="1566" ht="12.75">
      <c r="I1566" s="42"/>
    </row>
    <row r="1567" ht="12.75">
      <c r="I1567" s="42"/>
    </row>
    <row r="1568" ht="12.75">
      <c r="I1568" s="42"/>
    </row>
    <row r="1569" ht="12.75">
      <c r="I1569" s="42"/>
    </row>
    <row r="1570" ht="12.75">
      <c r="I1570" s="42"/>
    </row>
    <row r="1571" ht="12.75">
      <c r="I1571" s="42"/>
    </row>
    <row r="1572" ht="12.75">
      <c r="I1572" s="42"/>
    </row>
    <row r="1573" ht="12.75">
      <c r="I1573" s="42"/>
    </row>
    <row r="1574" ht="12.75">
      <c r="I1574" s="42"/>
    </row>
    <row r="1575" ht="12.75">
      <c r="I1575" s="42"/>
    </row>
    <row r="1576" ht="12.75">
      <c r="I1576" s="42"/>
    </row>
    <row r="1577" ht="12.75">
      <c r="I1577" s="42"/>
    </row>
    <row r="1578" ht="12.75">
      <c r="I1578" s="42"/>
    </row>
    <row r="1579" ht="12.75">
      <c r="I1579" s="42"/>
    </row>
    <row r="1580" ht="12.75">
      <c r="I1580" s="42"/>
    </row>
    <row r="1581" ht="12.75">
      <c r="I1581" s="42"/>
    </row>
    <row r="1582" ht="12.75">
      <c r="I1582" s="42"/>
    </row>
    <row r="1583" ht="12.75">
      <c r="I1583" s="42"/>
    </row>
    <row r="1584" ht="12.75">
      <c r="I1584" s="42"/>
    </row>
    <row r="1585" ht="12.75">
      <c r="I1585" s="42"/>
    </row>
    <row r="1586" ht="12.75">
      <c r="I1586" s="42"/>
    </row>
    <row r="1587" ht="12.75">
      <c r="I1587" s="42"/>
    </row>
    <row r="1588" ht="12.75">
      <c r="I1588" s="42"/>
    </row>
    <row r="1589" ht="12.75">
      <c r="I1589" s="42"/>
    </row>
    <row r="1590" ht="12.75">
      <c r="I1590" s="42"/>
    </row>
    <row r="1591" ht="12.75">
      <c r="I1591" s="42"/>
    </row>
    <row r="1592" ht="12.75">
      <c r="I1592" s="42"/>
    </row>
    <row r="1593" ht="12.75">
      <c r="I1593" s="42"/>
    </row>
    <row r="1594" ht="12.75">
      <c r="I1594" s="42"/>
    </row>
    <row r="1595" ht="12.75">
      <c r="I1595" s="42"/>
    </row>
    <row r="1596" ht="12.75">
      <c r="I1596" s="42"/>
    </row>
    <row r="1597" ht="12.75">
      <c r="I1597" s="42"/>
    </row>
    <row r="1598" ht="12.75">
      <c r="I1598" s="42"/>
    </row>
    <row r="1599" ht="12.75">
      <c r="I1599" s="42"/>
    </row>
    <row r="1600" ht="12.75">
      <c r="I1600" s="42"/>
    </row>
    <row r="1601" ht="12.75">
      <c r="I1601" s="42"/>
    </row>
    <row r="1602" ht="12.75">
      <c r="I1602" s="42"/>
    </row>
    <row r="1603" ht="12.75">
      <c r="I1603" s="42"/>
    </row>
    <row r="1604" ht="12.75">
      <c r="I1604" s="42"/>
    </row>
    <row r="1605" ht="12.75">
      <c r="I1605" s="42"/>
    </row>
    <row r="1606" ht="12.75">
      <c r="I1606" s="42"/>
    </row>
    <row r="1607" ht="12.75">
      <c r="I1607" s="42"/>
    </row>
    <row r="1608" ht="12.75">
      <c r="I1608" s="42"/>
    </row>
    <row r="1609" ht="12.75">
      <c r="I1609" s="42"/>
    </row>
    <row r="1610" ht="12.75">
      <c r="I1610" s="42"/>
    </row>
    <row r="1611" ht="12.75">
      <c r="I1611" s="42"/>
    </row>
    <row r="1612" ht="12.75">
      <c r="I1612" s="42"/>
    </row>
    <row r="1613" ht="12.75">
      <c r="I1613" s="42"/>
    </row>
    <row r="1614" ht="12.75">
      <c r="I1614" s="42"/>
    </row>
    <row r="1615" ht="12.75">
      <c r="I1615" s="42"/>
    </row>
    <row r="1616" ht="12.75">
      <c r="I1616" s="42"/>
    </row>
    <row r="1617" ht="12.75">
      <c r="I1617" s="42"/>
    </row>
    <row r="1618" ht="12.75">
      <c r="I1618" s="42"/>
    </row>
    <row r="1619" ht="12.75">
      <c r="I1619" s="42"/>
    </row>
    <row r="1620" ht="12.75">
      <c r="I1620" s="42"/>
    </row>
    <row r="1621" ht="12.75">
      <c r="I1621" s="42"/>
    </row>
    <row r="1622" ht="12.75">
      <c r="I1622" s="42"/>
    </row>
    <row r="1623" ht="12.75">
      <c r="I1623" s="42"/>
    </row>
    <row r="1624" ht="12.75">
      <c r="I1624" s="42"/>
    </row>
    <row r="1625" ht="12.75">
      <c r="I1625" s="42"/>
    </row>
    <row r="1626" ht="12.75">
      <c r="I1626" s="42"/>
    </row>
    <row r="1627" ht="12.75">
      <c r="I1627" s="42"/>
    </row>
    <row r="1628" ht="12.75">
      <c r="I1628" s="42"/>
    </row>
    <row r="1629" ht="12.75">
      <c r="I1629" s="42"/>
    </row>
    <row r="1630" ht="12.75">
      <c r="I1630" s="42"/>
    </row>
    <row r="1631" ht="12.75">
      <c r="I1631" s="42"/>
    </row>
    <row r="1632" ht="12.75">
      <c r="I1632" s="42"/>
    </row>
    <row r="1633" ht="12.75">
      <c r="I1633" s="42"/>
    </row>
    <row r="1634" ht="12.75">
      <c r="I1634" s="42"/>
    </row>
    <row r="1635" ht="12.75">
      <c r="I1635" s="42"/>
    </row>
    <row r="1636" ht="12.75">
      <c r="I1636" s="42"/>
    </row>
    <row r="1637" ht="12.75">
      <c r="I1637" s="42"/>
    </row>
    <row r="1638" ht="12.75">
      <c r="I1638" s="42"/>
    </row>
    <row r="1639" ht="12.75">
      <c r="I1639" s="42"/>
    </row>
    <row r="1640" ht="12.75">
      <c r="I1640" s="42"/>
    </row>
    <row r="1641" ht="12.75">
      <c r="I1641" s="42"/>
    </row>
    <row r="1642" ht="12.75">
      <c r="I1642" s="42"/>
    </row>
    <row r="1643" ht="12.75">
      <c r="I1643" s="42"/>
    </row>
    <row r="1644" ht="12.75">
      <c r="I1644" s="42"/>
    </row>
    <row r="1645" ht="12.75">
      <c r="I1645" s="42"/>
    </row>
    <row r="1646" ht="12.75">
      <c r="I1646" s="42"/>
    </row>
    <row r="1647" ht="12.75">
      <c r="I1647" s="42"/>
    </row>
    <row r="1648" ht="12.75">
      <c r="I1648" s="42"/>
    </row>
    <row r="1649" ht="12.75">
      <c r="I1649" s="42"/>
    </row>
    <row r="1650" ht="12.75">
      <c r="I1650" s="42"/>
    </row>
    <row r="1651" ht="12.75">
      <c r="I1651" s="42"/>
    </row>
    <row r="1652" ht="12.75">
      <c r="I1652" s="42"/>
    </row>
    <row r="1653" ht="12.75">
      <c r="I1653" s="42"/>
    </row>
    <row r="1654" ht="12.75">
      <c r="I1654" s="42"/>
    </row>
    <row r="1655" ht="12.75">
      <c r="I1655" s="42"/>
    </row>
    <row r="1656" ht="12.75">
      <c r="I1656" s="42"/>
    </row>
    <row r="1657" ht="12.75">
      <c r="I1657" s="42"/>
    </row>
    <row r="1658" ht="12.75">
      <c r="I1658" s="42"/>
    </row>
    <row r="1659" ht="12.75">
      <c r="I1659" s="42"/>
    </row>
    <row r="1660" ht="12.75">
      <c r="I1660" s="42"/>
    </row>
    <row r="1661" ht="12.75">
      <c r="I1661" s="42"/>
    </row>
    <row r="1662" ht="12.75">
      <c r="I1662" s="42"/>
    </row>
    <row r="1663" ht="12.75">
      <c r="I1663" s="42"/>
    </row>
    <row r="1664" ht="12.75">
      <c r="I1664" s="42"/>
    </row>
    <row r="1665" ht="12.75">
      <c r="I1665" s="42"/>
    </row>
    <row r="1666" ht="12.75">
      <c r="I1666" s="42"/>
    </row>
    <row r="1667" ht="12.75">
      <c r="I1667" s="42"/>
    </row>
    <row r="1668" ht="12.75">
      <c r="I1668" s="42"/>
    </row>
    <row r="1669" ht="12.75">
      <c r="I1669" s="42"/>
    </row>
    <row r="1670" ht="12.75">
      <c r="I1670" s="42"/>
    </row>
    <row r="1671" ht="12.75">
      <c r="I1671" s="42"/>
    </row>
    <row r="1672" ht="12.75">
      <c r="I1672" s="42"/>
    </row>
    <row r="1673" ht="12.75">
      <c r="I1673" s="42"/>
    </row>
    <row r="1674" ht="12.75">
      <c r="I1674" s="42"/>
    </row>
    <row r="1675" ht="12.75">
      <c r="I1675" s="42"/>
    </row>
    <row r="1676" ht="12.75">
      <c r="I1676" s="42"/>
    </row>
    <row r="1677" ht="12.75">
      <c r="I1677" s="42"/>
    </row>
    <row r="1678" ht="12.75">
      <c r="I1678" s="42"/>
    </row>
    <row r="1679" ht="12.75">
      <c r="I1679" s="42"/>
    </row>
    <row r="1680" ht="12.75">
      <c r="I1680" s="42"/>
    </row>
    <row r="1681" ht="12.75">
      <c r="I1681" s="42"/>
    </row>
    <row r="1682" ht="12.75">
      <c r="I1682" s="42"/>
    </row>
    <row r="1683" ht="12.75">
      <c r="I1683" s="42"/>
    </row>
    <row r="1684" ht="12.75">
      <c r="I1684" s="42"/>
    </row>
    <row r="1685" ht="12.75">
      <c r="I1685" s="42"/>
    </row>
    <row r="1686" ht="12.75">
      <c r="I1686" s="42"/>
    </row>
    <row r="1687" ht="12.75">
      <c r="I1687" s="42"/>
    </row>
    <row r="1688" ht="12.75">
      <c r="I1688" s="42"/>
    </row>
    <row r="1689" ht="12.75">
      <c r="I1689" s="42"/>
    </row>
    <row r="1690" ht="12.75">
      <c r="I1690" s="42"/>
    </row>
    <row r="1691" ht="12.75">
      <c r="I1691" s="42"/>
    </row>
    <row r="1692" ht="12.75">
      <c r="I1692" s="42"/>
    </row>
    <row r="1693" ht="12.75">
      <c r="I1693" s="42"/>
    </row>
    <row r="1694" ht="12.75">
      <c r="I1694" s="42"/>
    </row>
    <row r="1695" ht="12.75">
      <c r="I1695" s="42"/>
    </row>
    <row r="1696" ht="12.75">
      <c r="I1696" s="42"/>
    </row>
    <row r="1697" ht="12.75">
      <c r="I1697" s="42"/>
    </row>
    <row r="1698" ht="12.75">
      <c r="I1698" s="42"/>
    </row>
    <row r="1699" ht="12.75">
      <c r="I1699" s="42"/>
    </row>
    <row r="1700" ht="12.75">
      <c r="I1700" s="42"/>
    </row>
    <row r="1701" ht="12.75">
      <c r="I1701" s="42"/>
    </row>
    <row r="1702" ht="12.75">
      <c r="I1702" s="42"/>
    </row>
    <row r="1703" ht="12.75">
      <c r="I1703" s="42"/>
    </row>
    <row r="1704" ht="12.75">
      <c r="I1704" s="42"/>
    </row>
    <row r="1705" ht="12.75">
      <c r="I1705" s="42"/>
    </row>
    <row r="1706" ht="12.75">
      <c r="I1706" s="42"/>
    </row>
    <row r="1707" ht="12.75">
      <c r="I1707" s="42"/>
    </row>
    <row r="1708" ht="12.75">
      <c r="I1708" s="42"/>
    </row>
    <row r="1709" ht="12.75">
      <c r="I1709" s="42"/>
    </row>
    <row r="1710" ht="12.75">
      <c r="I1710" s="42"/>
    </row>
    <row r="1711" ht="12.75">
      <c r="I1711" s="42"/>
    </row>
    <row r="1712" ht="12.75">
      <c r="I1712" s="42"/>
    </row>
    <row r="1713" ht="12.75">
      <c r="I1713" s="42"/>
    </row>
    <row r="1714" ht="12.75">
      <c r="I1714" s="42"/>
    </row>
    <row r="1715" ht="12.75">
      <c r="I1715" s="42"/>
    </row>
    <row r="1716" ht="12.75">
      <c r="I1716" s="42"/>
    </row>
    <row r="1717" ht="12.75">
      <c r="I1717" s="42"/>
    </row>
    <row r="1718" ht="12.75">
      <c r="I1718" s="42"/>
    </row>
    <row r="1719" ht="12.75">
      <c r="I1719" s="42"/>
    </row>
    <row r="1720" ht="12.75">
      <c r="I1720" s="42"/>
    </row>
    <row r="1721" ht="12.75">
      <c r="I1721" s="42"/>
    </row>
    <row r="1722" ht="12.75">
      <c r="I1722" s="42"/>
    </row>
    <row r="1723" ht="12.75">
      <c r="I1723" s="42"/>
    </row>
    <row r="1724" ht="12.75">
      <c r="I1724" s="42"/>
    </row>
    <row r="1725" ht="12.75">
      <c r="I1725" s="42"/>
    </row>
    <row r="1726" ht="12.75">
      <c r="I1726" s="42"/>
    </row>
    <row r="1727" ht="12.75">
      <c r="I1727" s="42"/>
    </row>
    <row r="1728" ht="12.75">
      <c r="I1728" s="42"/>
    </row>
    <row r="1729" ht="12.75">
      <c r="I1729" s="42"/>
    </row>
    <row r="1730" ht="12.75">
      <c r="I1730" s="42"/>
    </row>
    <row r="1731" ht="12.75">
      <c r="I1731" s="42"/>
    </row>
    <row r="1732" ht="12.75">
      <c r="I1732" s="42"/>
    </row>
    <row r="1733" ht="12.75">
      <c r="I1733" s="42"/>
    </row>
    <row r="1734" ht="12.75">
      <c r="I1734" s="42"/>
    </row>
    <row r="1735" ht="12.75">
      <c r="I1735" s="42"/>
    </row>
    <row r="1736" ht="12.75">
      <c r="I1736" s="42"/>
    </row>
    <row r="1737" ht="12.75">
      <c r="I1737" s="42"/>
    </row>
    <row r="1738" ht="12.75">
      <c r="I1738" s="42"/>
    </row>
    <row r="1739" ht="12.75">
      <c r="I1739" s="42"/>
    </row>
    <row r="1740" ht="12.75">
      <c r="I1740" s="42"/>
    </row>
    <row r="1741" ht="12.75">
      <c r="I1741" s="42"/>
    </row>
    <row r="1742" ht="12.75">
      <c r="I1742" s="42"/>
    </row>
    <row r="1743" ht="12.75">
      <c r="I1743" s="42"/>
    </row>
    <row r="1744" ht="12.75">
      <c r="I1744" s="42"/>
    </row>
    <row r="1745" ht="12.75">
      <c r="I1745" s="42"/>
    </row>
    <row r="1746" ht="12.75">
      <c r="I1746" s="42"/>
    </row>
    <row r="1747" ht="12.75">
      <c r="I1747" s="42"/>
    </row>
    <row r="1748" ht="12.75">
      <c r="I1748" s="42"/>
    </row>
    <row r="1749" ht="12.75">
      <c r="I1749" s="42"/>
    </row>
    <row r="1750" ht="12.75">
      <c r="I1750" s="42"/>
    </row>
    <row r="1751" ht="12.75">
      <c r="I1751" s="42"/>
    </row>
    <row r="1752" ht="12.75">
      <c r="I1752" s="42"/>
    </row>
    <row r="1753" ht="12.75">
      <c r="I1753" s="42"/>
    </row>
    <row r="1754" ht="12.75">
      <c r="I1754" s="42"/>
    </row>
    <row r="1755" ht="12.75">
      <c r="I1755" s="42"/>
    </row>
    <row r="1756" ht="12.75">
      <c r="I1756" s="42"/>
    </row>
    <row r="1757" ht="12.75">
      <c r="I1757" s="42"/>
    </row>
    <row r="1758" ht="12.75">
      <c r="I1758" s="42"/>
    </row>
    <row r="1759" ht="12.75">
      <c r="I1759" s="42"/>
    </row>
    <row r="1760" ht="12.75">
      <c r="I1760" s="42"/>
    </row>
    <row r="1761" ht="12.75">
      <c r="I1761" s="42"/>
    </row>
    <row r="1762" ht="12.75">
      <c r="I1762" s="42"/>
    </row>
    <row r="1763" ht="12.75">
      <c r="I1763" s="42"/>
    </row>
    <row r="1764" ht="12.75">
      <c r="I1764" s="42"/>
    </row>
    <row r="1765" ht="12.75">
      <c r="I1765" s="42"/>
    </row>
    <row r="1766" ht="12.75">
      <c r="I1766" s="42"/>
    </row>
    <row r="1767" ht="12.75">
      <c r="I1767" s="42"/>
    </row>
    <row r="1768" ht="12.75">
      <c r="I1768" s="42"/>
    </row>
    <row r="1769" ht="12.75">
      <c r="I1769" s="42"/>
    </row>
    <row r="1770" ht="12.75">
      <c r="I1770" s="42"/>
    </row>
    <row r="1771" ht="12.75">
      <c r="I1771" s="42"/>
    </row>
    <row r="1772" ht="12.75">
      <c r="I1772" s="42"/>
    </row>
    <row r="1773" ht="12.75">
      <c r="I1773" s="42"/>
    </row>
    <row r="1774" ht="12.75">
      <c r="I1774" s="42"/>
    </row>
    <row r="1775" ht="12.75">
      <c r="I1775" s="42"/>
    </row>
    <row r="1776" ht="12.75">
      <c r="I1776" s="42"/>
    </row>
    <row r="1777" ht="12.75">
      <c r="I1777" s="42"/>
    </row>
    <row r="1778" ht="12.75">
      <c r="I1778" s="42"/>
    </row>
    <row r="1779" ht="12.75">
      <c r="I1779" s="42"/>
    </row>
    <row r="1780" ht="12.75">
      <c r="I1780" s="42"/>
    </row>
    <row r="1781" ht="12.75">
      <c r="I1781" s="42"/>
    </row>
    <row r="1782" ht="12.75">
      <c r="I1782" s="42"/>
    </row>
    <row r="1783" ht="12.75">
      <c r="I1783" s="42"/>
    </row>
    <row r="1784" ht="12.75">
      <c r="I1784" s="42"/>
    </row>
    <row r="1785" spans="3:9" ht="12.75">
      <c r="C1785" s="22"/>
      <c r="D1785" s="17"/>
      <c r="E1785" s="17"/>
      <c r="F1785" s="17"/>
      <c r="G1785" s="17"/>
      <c r="H1785" s="18"/>
      <c r="I1785" s="42"/>
    </row>
    <row r="1786" spans="3:9" ht="12.75">
      <c r="C1786" s="22"/>
      <c r="D1786" s="17"/>
      <c r="E1786" s="17"/>
      <c r="F1786" s="17"/>
      <c r="G1786" s="17"/>
      <c r="H1786" s="18"/>
      <c r="I1786" s="42"/>
    </row>
    <row r="1787" spans="3:9" ht="12.75">
      <c r="C1787" s="22"/>
      <c r="D1787" s="17"/>
      <c r="E1787" s="17"/>
      <c r="F1787" s="17"/>
      <c r="G1787" s="17"/>
      <c r="H1787" s="18"/>
      <c r="I1787" s="42"/>
    </row>
    <row r="1788" spans="3:9" ht="12.75">
      <c r="C1788" s="22"/>
      <c r="D1788" s="17"/>
      <c r="E1788" s="17"/>
      <c r="F1788" s="17"/>
      <c r="G1788" s="17"/>
      <c r="H1788" s="18"/>
      <c r="I1788" s="42"/>
    </row>
    <row r="1789" spans="3:9" ht="12.75">
      <c r="C1789" s="22"/>
      <c r="D1789" s="17"/>
      <c r="E1789" s="17"/>
      <c r="F1789" s="17"/>
      <c r="G1789" s="17"/>
      <c r="H1789" s="18"/>
      <c r="I1789" s="42"/>
    </row>
    <row r="1790" spans="3:9" ht="12.75">
      <c r="C1790" s="22"/>
      <c r="D1790" s="17"/>
      <c r="E1790" s="17"/>
      <c r="F1790" s="17"/>
      <c r="G1790" s="17"/>
      <c r="H1790" s="18"/>
      <c r="I1790" s="42"/>
    </row>
    <row r="1791" spans="3:9" ht="12.75">
      <c r="C1791" s="22"/>
      <c r="D1791" s="17"/>
      <c r="E1791" s="17"/>
      <c r="F1791" s="17"/>
      <c r="G1791" s="17"/>
      <c r="H1791" s="18"/>
      <c r="I1791" s="42"/>
    </row>
    <row r="1792" spans="3:9" ht="12.75">
      <c r="C1792" s="22"/>
      <c r="D1792" s="17"/>
      <c r="E1792" s="17"/>
      <c r="F1792" s="17"/>
      <c r="G1792" s="17"/>
      <c r="H1792" s="18"/>
      <c r="I1792" s="42"/>
    </row>
    <row r="1793" spans="3:9" ht="12.75">
      <c r="C1793" s="22"/>
      <c r="D1793" s="17"/>
      <c r="E1793" s="17"/>
      <c r="F1793" s="17"/>
      <c r="G1793" s="17"/>
      <c r="H1793" s="18"/>
      <c r="I1793" s="42"/>
    </row>
    <row r="1794" spans="3:9" ht="12.75">
      <c r="C1794" s="22"/>
      <c r="D1794" s="17"/>
      <c r="E1794" s="17"/>
      <c r="F1794" s="17"/>
      <c r="G1794" s="17"/>
      <c r="H1794" s="18"/>
      <c r="I1794" s="42"/>
    </row>
    <row r="1795" spans="3:9" ht="12.75">
      <c r="C1795" s="22"/>
      <c r="D1795" s="17"/>
      <c r="E1795" s="17"/>
      <c r="F1795" s="17"/>
      <c r="G1795" s="17"/>
      <c r="H1795" s="18"/>
      <c r="I1795" s="42"/>
    </row>
    <row r="1796" spans="3:9" ht="12.75">
      <c r="C1796" s="22"/>
      <c r="D1796" s="17"/>
      <c r="E1796" s="17"/>
      <c r="F1796" s="17"/>
      <c r="G1796" s="17"/>
      <c r="H1796" s="18"/>
      <c r="I1796" s="42"/>
    </row>
    <row r="1797" spans="3:9" ht="12.75">
      <c r="C1797" s="22"/>
      <c r="D1797" s="17"/>
      <c r="E1797" s="17"/>
      <c r="F1797" s="17"/>
      <c r="G1797" s="17"/>
      <c r="H1797" s="18"/>
      <c r="I1797" s="42"/>
    </row>
    <row r="1798" spans="3:9" ht="12.75">
      <c r="C1798" s="22"/>
      <c r="D1798" s="17"/>
      <c r="E1798" s="17"/>
      <c r="F1798" s="17"/>
      <c r="G1798" s="17"/>
      <c r="H1798" s="18"/>
      <c r="I1798" s="42"/>
    </row>
    <row r="1799" spans="3:9" ht="12.75">
      <c r="C1799" s="22"/>
      <c r="D1799" s="17"/>
      <c r="E1799" s="17"/>
      <c r="F1799" s="17"/>
      <c r="G1799" s="17"/>
      <c r="H1799" s="18"/>
      <c r="I1799" s="42"/>
    </row>
    <row r="1800" spans="3:9" ht="12.75">
      <c r="C1800" s="22"/>
      <c r="D1800" s="17"/>
      <c r="E1800" s="17"/>
      <c r="F1800" s="17"/>
      <c r="G1800" s="17"/>
      <c r="H1800" s="18"/>
      <c r="I1800" s="42"/>
    </row>
    <row r="1801" spans="3:9" ht="12.75">
      <c r="C1801" s="22"/>
      <c r="D1801" s="17"/>
      <c r="E1801" s="17"/>
      <c r="F1801" s="17"/>
      <c r="G1801" s="17"/>
      <c r="H1801" s="18"/>
      <c r="I1801" s="42"/>
    </row>
    <row r="1802" spans="3:9" ht="12.75">
      <c r="C1802" s="22"/>
      <c r="D1802" s="17"/>
      <c r="E1802" s="17"/>
      <c r="F1802" s="17"/>
      <c r="G1802" s="17"/>
      <c r="H1802" s="18"/>
      <c r="I1802" s="42"/>
    </row>
    <row r="1803" spans="3:9" ht="12.75">
      <c r="C1803" s="22"/>
      <c r="D1803" s="17"/>
      <c r="E1803" s="17"/>
      <c r="F1803" s="17"/>
      <c r="G1803" s="17"/>
      <c r="H1803" s="18"/>
      <c r="I1803" s="42"/>
    </row>
    <row r="1804" spans="3:9" ht="12.75">
      <c r="C1804" s="22"/>
      <c r="D1804" s="17"/>
      <c r="E1804" s="17"/>
      <c r="F1804" s="17"/>
      <c r="G1804" s="17"/>
      <c r="H1804" s="18"/>
      <c r="I1804" s="42"/>
    </row>
    <row r="1805" spans="3:9" ht="12.75">
      <c r="C1805" s="22"/>
      <c r="D1805" s="17"/>
      <c r="E1805" s="17"/>
      <c r="F1805" s="17"/>
      <c r="G1805" s="17"/>
      <c r="H1805" s="18"/>
      <c r="I1805" s="42"/>
    </row>
    <row r="1806" spans="3:9" ht="12.75">
      <c r="C1806" s="22"/>
      <c r="D1806" s="17"/>
      <c r="E1806" s="17"/>
      <c r="F1806" s="17"/>
      <c r="G1806" s="17"/>
      <c r="H1806" s="18"/>
      <c r="I1806" s="42"/>
    </row>
    <row r="1807" spans="3:9" ht="12.75">
      <c r="C1807" s="22"/>
      <c r="D1807" s="17"/>
      <c r="E1807" s="17"/>
      <c r="F1807" s="17"/>
      <c r="G1807" s="17"/>
      <c r="H1807" s="18"/>
      <c r="I1807" s="42"/>
    </row>
    <row r="1808" spans="3:9" ht="12.75">
      <c r="C1808" s="22"/>
      <c r="D1808" s="17"/>
      <c r="E1808" s="17"/>
      <c r="F1808" s="17"/>
      <c r="G1808" s="17"/>
      <c r="H1808" s="18"/>
      <c r="I1808" s="42"/>
    </row>
    <row r="1809" spans="3:9" ht="12.75">
      <c r="C1809" s="22"/>
      <c r="D1809" s="17"/>
      <c r="E1809" s="17"/>
      <c r="F1809" s="17"/>
      <c r="G1809" s="17"/>
      <c r="H1809" s="18"/>
      <c r="I1809" s="42"/>
    </row>
    <row r="1810" spans="3:9" ht="12.75">
      <c r="C1810" s="22"/>
      <c r="D1810" s="17"/>
      <c r="E1810" s="17"/>
      <c r="F1810" s="17"/>
      <c r="G1810" s="17"/>
      <c r="H1810" s="18"/>
      <c r="I1810" s="42"/>
    </row>
    <row r="1811" spans="3:9" ht="12.75">
      <c r="C1811" s="22"/>
      <c r="D1811" s="17"/>
      <c r="E1811" s="17"/>
      <c r="F1811" s="17"/>
      <c r="G1811" s="17"/>
      <c r="H1811" s="18"/>
      <c r="I1811" s="42"/>
    </row>
    <row r="1812" spans="3:9" ht="12.75">
      <c r="C1812" s="22"/>
      <c r="D1812" s="17"/>
      <c r="E1812" s="17"/>
      <c r="F1812" s="17"/>
      <c r="G1812" s="17"/>
      <c r="H1812" s="18"/>
      <c r="I1812" s="42"/>
    </row>
    <row r="1813" spans="3:9" ht="12.75">
      <c r="C1813" s="22"/>
      <c r="D1813" s="17"/>
      <c r="E1813" s="17"/>
      <c r="F1813" s="17"/>
      <c r="G1813" s="17"/>
      <c r="H1813" s="18"/>
      <c r="I1813" s="42"/>
    </row>
    <row r="1814" spans="3:9" ht="12.75">
      <c r="C1814" s="22"/>
      <c r="D1814" s="17"/>
      <c r="E1814" s="17"/>
      <c r="F1814" s="17"/>
      <c r="G1814" s="17"/>
      <c r="H1814" s="18"/>
      <c r="I1814" s="42"/>
    </row>
    <row r="1815" spans="3:9" ht="12.75">
      <c r="C1815" s="22"/>
      <c r="D1815" s="17"/>
      <c r="E1815" s="17"/>
      <c r="F1815" s="17"/>
      <c r="G1815" s="17"/>
      <c r="H1815" s="18"/>
      <c r="I1815" s="42"/>
    </row>
    <row r="1816" spans="3:9" ht="12.75">
      <c r="C1816" s="22"/>
      <c r="D1816" s="17"/>
      <c r="E1816" s="17"/>
      <c r="F1816" s="17"/>
      <c r="G1816" s="17"/>
      <c r="H1816" s="18"/>
      <c r="I1816" s="42"/>
    </row>
    <row r="1817" spans="3:9" ht="12.75">
      <c r="C1817" s="22"/>
      <c r="D1817" s="17"/>
      <c r="E1817" s="17"/>
      <c r="F1817" s="17"/>
      <c r="G1817" s="17"/>
      <c r="H1817" s="18"/>
      <c r="I1817" s="42"/>
    </row>
    <row r="1818" spans="3:9" ht="12.75">
      <c r="C1818" s="22"/>
      <c r="D1818" s="17"/>
      <c r="E1818" s="17"/>
      <c r="F1818" s="17"/>
      <c r="G1818" s="17"/>
      <c r="H1818" s="18"/>
      <c r="I1818" s="42"/>
    </row>
    <row r="1819" spans="3:9" ht="12.75">
      <c r="C1819" s="22"/>
      <c r="D1819" s="17"/>
      <c r="E1819" s="17"/>
      <c r="F1819" s="17"/>
      <c r="G1819" s="17"/>
      <c r="H1819" s="18"/>
      <c r="I1819" s="42"/>
    </row>
    <row r="1820" spans="3:9" ht="12.75">
      <c r="C1820" s="22"/>
      <c r="D1820" s="17"/>
      <c r="E1820" s="17"/>
      <c r="F1820" s="17"/>
      <c r="G1820" s="17"/>
      <c r="H1820" s="18"/>
      <c r="I1820" s="42"/>
    </row>
    <row r="1821" spans="3:9" ht="12.75">
      <c r="C1821" s="22"/>
      <c r="D1821" s="17"/>
      <c r="E1821" s="17"/>
      <c r="F1821" s="17"/>
      <c r="G1821" s="17"/>
      <c r="H1821" s="18"/>
      <c r="I1821" s="42"/>
    </row>
    <row r="1822" spans="3:9" ht="12.75">
      <c r="C1822" s="22"/>
      <c r="D1822" s="17"/>
      <c r="E1822" s="17"/>
      <c r="F1822" s="17"/>
      <c r="G1822" s="17"/>
      <c r="H1822" s="18"/>
      <c r="I1822" s="42"/>
    </row>
    <row r="1823" spans="3:9" ht="12.75">
      <c r="C1823" s="22"/>
      <c r="D1823" s="17"/>
      <c r="E1823" s="17"/>
      <c r="F1823" s="17"/>
      <c r="G1823" s="17"/>
      <c r="H1823" s="18"/>
      <c r="I1823" s="42"/>
    </row>
    <row r="1824" spans="3:9" ht="12.75">
      <c r="C1824" s="22"/>
      <c r="D1824" s="17"/>
      <c r="E1824" s="17"/>
      <c r="F1824" s="17"/>
      <c r="G1824" s="17"/>
      <c r="H1824" s="18"/>
      <c r="I1824" s="42"/>
    </row>
    <row r="1825" spans="3:9" ht="12.75">
      <c r="C1825" s="22"/>
      <c r="D1825" s="17"/>
      <c r="E1825" s="17"/>
      <c r="F1825" s="17"/>
      <c r="G1825" s="17"/>
      <c r="H1825" s="18"/>
      <c r="I1825" s="42"/>
    </row>
    <row r="1826" spans="3:9" ht="12.75">
      <c r="C1826" s="22"/>
      <c r="D1826" s="17"/>
      <c r="E1826" s="17"/>
      <c r="F1826" s="17"/>
      <c r="G1826" s="17"/>
      <c r="H1826" s="18"/>
      <c r="I1826" s="42"/>
    </row>
    <row r="1827" spans="3:9" ht="12.75">
      <c r="C1827" s="22"/>
      <c r="D1827" s="17"/>
      <c r="E1827" s="17"/>
      <c r="F1827" s="17"/>
      <c r="G1827" s="17"/>
      <c r="H1827" s="18"/>
      <c r="I1827" s="42"/>
    </row>
    <row r="1828" spans="3:9" ht="12.75">
      <c r="C1828" s="22"/>
      <c r="D1828" s="17"/>
      <c r="E1828" s="17"/>
      <c r="F1828" s="17"/>
      <c r="G1828" s="17"/>
      <c r="H1828" s="18"/>
      <c r="I1828" s="42"/>
    </row>
    <row r="1829" spans="3:9" ht="12.75">
      <c r="C1829" s="22"/>
      <c r="D1829" s="17"/>
      <c r="E1829" s="17"/>
      <c r="F1829" s="17"/>
      <c r="G1829" s="17"/>
      <c r="H1829" s="18"/>
      <c r="I1829" s="42"/>
    </row>
    <row r="1830" spans="3:9" ht="12.75">
      <c r="C1830" s="22"/>
      <c r="D1830" s="17"/>
      <c r="E1830" s="17"/>
      <c r="F1830" s="17"/>
      <c r="G1830" s="17"/>
      <c r="H1830" s="18"/>
      <c r="I1830" s="42"/>
    </row>
    <row r="1831" spans="3:9" ht="12.75">
      <c r="C1831" s="22"/>
      <c r="D1831" s="17"/>
      <c r="E1831" s="17"/>
      <c r="F1831" s="17"/>
      <c r="G1831" s="17"/>
      <c r="H1831" s="18"/>
      <c r="I1831" s="42"/>
    </row>
    <row r="1832" spans="3:9" ht="12.75">
      <c r="C1832" s="22"/>
      <c r="D1832" s="17"/>
      <c r="E1832" s="17"/>
      <c r="F1832" s="17"/>
      <c r="G1832" s="17"/>
      <c r="H1832" s="18"/>
      <c r="I1832" s="42"/>
    </row>
    <row r="1833" spans="3:9" ht="12.75">
      <c r="C1833" s="22"/>
      <c r="D1833" s="17"/>
      <c r="E1833" s="17"/>
      <c r="F1833" s="17"/>
      <c r="G1833" s="17"/>
      <c r="H1833" s="18"/>
      <c r="I1833" s="42"/>
    </row>
    <row r="1834" spans="3:9" ht="12.75">
      <c r="C1834" s="22"/>
      <c r="D1834" s="17"/>
      <c r="E1834" s="17"/>
      <c r="F1834" s="17"/>
      <c r="G1834" s="17"/>
      <c r="H1834" s="18"/>
      <c r="I1834" s="42"/>
    </row>
    <row r="1835" spans="3:9" ht="12.75">
      <c r="C1835" s="22"/>
      <c r="D1835" s="17"/>
      <c r="E1835" s="17"/>
      <c r="F1835" s="17"/>
      <c r="G1835" s="17"/>
      <c r="H1835" s="18"/>
      <c r="I1835" s="42"/>
    </row>
    <row r="1836" spans="3:9" ht="12.75">
      <c r="C1836" s="22"/>
      <c r="D1836" s="17"/>
      <c r="E1836" s="17"/>
      <c r="F1836" s="17"/>
      <c r="G1836" s="17"/>
      <c r="H1836" s="18"/>
      <c r="I1836" s="42"/>
    </row>
    <row r="1837" spans="3:9" ht="12.75">
      <c r="C1837" s="22"/>
      <c r="D1837" s="17"/>
      <c r="E1837" s="17"/>
      <c r="F1837" s="17"/>
      <c r="G1837" s="17"/>
      <c r="H1837" s="18"/>
      <c r="I1837" s="42"/>
    </row>
    <row r="1838" spans="3:9" ht="12.75">
      <c r="C1838" s="22"/>
      <c r="D1838" s="17"/>
      <c r="E1838" s="17"/>
      <c r="F1838" s="17"/>
      <c r="G1838" s="17"/>
      <c r="H1838" s="18"/>
      <c r="I1838" s="42"/>
    </row>
    <row r="1839" spans="3:9" ht="12.75">
      <c r="C1839" s="22"/>
      <c r="D1839" s="17"/>
      <c r="E1839" s="17"/>
      <c r="F1839" s="17"/>
      <c r="G1839" s="17"/>
      <c r="H1839" s="18"/>
      <c r="I1839" s="42"/>
    </row>
    <row r="1840" spans="3:9" ht="12.75">
      <c r="C1840" s="22"/>
      <c r="D1840" s="17"/>
      <c r="E1840" s="17"/>
      <c r="F1840" s="17"/>
      <c r="G1840" s="17"/>
      <c r="H1840" s="18"/>
      <c r="I1840" s="42"/>
    </row>
    <row r="1841" spans="3:9" ht="12.75">
      <c r="C1841" s="22"/>
      <c r="D1841" s="17"/>
      <c r="E1841" s="17"/>
      <c r="F1841" s="17"/>
      <c r="G1841" s="17"/>
      <c r="H1841" s="18"/>
      <c r="I1841" s="42"/>
    </row>
    <row r="1842" spans="3:9" ht="12.75">
      <c r="C1842" s="22"/>
      <c r="D1842" s="17"/>
      <c r="E1842" s="17"/>
      <c r="F1842" s="17"/>
      <c r="G1842" s="17"/>
      <c r="H1842" s="18"/>
      <c r="I1842" s="42"/>
    </row>
    <row r="1843" spans="3:9" ht="12.75">
      <c r="C1843" s="22"/>
      <c r="D1843" s="17"/>
      <c r="E1843" s="17"/>
      <c r="F1843" s="17"/>
      <c r="G1843" s="17"/>
      <c r="H1843" s="18"/>
      <c r="I1843" s="42"/>
    </row>
    <row r="1844" spans="3:9" ht="12.75">
      <c r="C1844" s="22"/>
      <c r="D1844" s="17"/>
      <c r="E1844" s="17"/>
      <c r="F1844" s="17"/>
      <c r="G1844" s="17"/>
      <c r="H1844" s="18"/>
      <c r="I1844" s="42"/>
    </row>
    <row r="1845" spans="3:9" ht="12.75">
      <c r="C1845" s="22"/>
      <c r="D1845" s="17"/>
      <c r="E1845" s="17"/>
      <c r="F1845" s="17"/>
      <c r="G1845" s="17"/>
      <c r="H1845" s="18"/>
      <c r="I1845" s="42"/>
    </row>
    <row r="1846" spans="3:9" ht="12.75">
      <c r="C1846" s="22"/>
      <c r="D1846" s="17"/>
      <c r="E1846" s="17"/>
      <c r="F1846" s="17"/>
      <c r="G1846" s="17"/>
      <c r="H1846" s="18"/>
      <c r="I1846" s="42"/>
    </row>
    <row r="1847" spans="3:9" ht="12.75">
      <c r="C1847" s="22"/>
      <c r="D1847" s="17"/>
      <c r="E1847" s="17"/>
      <c r="F1847" s="17"/>
      <c r="G1847" s="17"/>
      <c r="H1847" s="18"/>
      <c r="I1847" s="42"/>
    </row>
    <row r="1848" spans="3:9" ht="12.75">
      <c r="C1848" s="22"/>
      <c r="D1848" s="17"/>
      <c r="E1848" s="17"/>
      <c r="F1848" s="17"/>
      <c r="G1848" s="17"/>
      <c r="H1848" s="18"/>
      <c r="I1848" s="42"/>
    </row>
    <row r="1849" spans="3:9" ht="12.75">
      <c r="C1849" s="22"/>
      <c r="D1849" s="17"/>
      <c r="E1849" s="17"/>
      <c r="F1849" s="17"/>
      <c r="G1849" s="17"/>
      <c r="H1849" s="18"/>
      <c r="I1849" s="42"/>
    </row>
    <row r="1850" spans="3:9" ht="12.75">
      <c r="C1850" s="22"/>
      <c r="D1850" s="17"/>
      <c r="E1850" s="17"/>
      <c r="F1850" s="17"/>
      <c r="G1850" s="17"/>
      <c r="H1850" s="18"/>
      <c r="I1850" s="42"/>
    </row>
    <row r="1851" spans="3:9" ht="12.75">
      <c r="C1851" s="22"/>
      <c r="D1851" s="17"/>
      <c r="E1851" s="17"/>
      <c r="F1851" s="17"/>
      <c r="G1851" s="17"/>
      <c r="H1851" s="18"/>
      <c r="I1851" s="42"/>
    </row>
    <row r="1852" spans="3:9" ht="12.75">
      <c r="C1852" s="22"/>
      <c r="D1852" s="17"/>
      <c r="E1852" s="17"/>
      <c r="F1852" s="17"/>
      <c r="G1852" s="17"/>
      <c r="H1852" s="18"/>
      <c r="I1852" s="42"/>
    </row>
    <row r="1853" spans="3:9" ht="12.75">
      <c r="C1853" s="22"/>
      <c r="D1853" s="17"/>
      <c r="E1853" s="17"/>
      <c r="F1853" s="17"/>
      <c r="G1853" s="17"/>
      <c r="H1853" s="18"/>
      <c r="I1853" s="42"/>
    </row>
    <row r="1854" spans="3:9" ht="12.75">
      <c r="C1854" s="22"/>
      <c r="D1854" s="17"/>
      <c r="E1854" s="17"/>
      <c r="F1854" s="17"/>
      <c r="G1854" s="17"/>
      <c r="H1854" s="18"/>
      <c r="I1854" s="42"/>
    </row>
    <row r="1855" spans="3:9" ht="12.75">
      <c r="C1855" s="22"/>
      <c r="D1855" s="17"/>
      <c r="E1855" s="17"/>
      <c r="F1855" s="17"/>
      <c r="G1855" s="17"/>
      <c r="H1855" s="18"/>
      <c r="I1855" s="42"/>
    </row>
    <row r="1856" spans="3:9" ht="12.75">
      <c r="C1856" s="22"/>
      <c r="D1856" s="17"/>
      <c r="E1856" s="17"/>
      <c r="F1856" s="17"/>
      <c r="G1856" s="17"/>
      <c r="H1856" s="18"/>
      <c r="I1856" s="42"/>
    </row>
    <row r="1857" spans="3:9" ht="12.75">
      <c r="C1857" s="22"/>
      <c r="D1857" s="17"/>
      <c r="E1857" s="17"/>
      <c r="F1857" s="17"/>
      <c r="G1857" s="17"/>
      <c r="H1857" s="18"/>
      <c r="I1857" s="42"/>
    </row>
    <row r="1858" spans="3:9" ht="12.75">
      <c r="C1858" s="22"/>
      <c r="D1858" s="17"/>
      <c r="E1858" s="17"/>
      <c r="F1858" s="17"/>
      <c r="G1858" s="17"/>
      <c r="H1858" s="18"/>
      <c r="I1858" s="42"/>
    </row>
    <row r="1859" spans="3:9" ht="12.75">
      <c r="C1859" s="22"/>
      <c r="D1859" s="17"/>
      <c r="E1859" s="17"/>
      <c r="F1859" s="17"/>
      <c r="G1859" s="17"/>
      <c r="H1859" s="18"/>
      <c r="I1859" s="42"/>
    </row>
    <row r="1860" spans="3:9" ht="12.75">
      <c r="C1860" s="22"/>
      <c r="D1860" s="17"/>
      <c r="E1860" s="17"/>
      <c r="F1860" s="17"/>
      <c r="G1860" s="17"/>
      <c r="H1860" s="18"/>
      <c r="I1860" s="42"/>
    </row>
    <row r="1861" spans="3:9" ht="12.75">
      <c r="C1861" s="22"/>
      <c r="D1861" s="17"/>
      <c r="E1861" s="17"/>
      <c r="F1861" s="17"/>
      <c r="G1861" s="17"/>
      <c r="H1861" s="18"/>
      <c r="I1861" s="42"/>
    </row>
    <row r="1862" spans="3:9" ht="12.75">
      <c r="C1862" s="22"/>
      <c r="D1862" s="17"/>
      <c r="E1862" s="17"/>
      <c r="F1862" s="17"/>
      <c r="G1862" s="17"/>
      <c r="H1862" s="18"/>
      <c r="I1862" s="42"/>
    </row>
    <row r="1863" spans="3:9" ht="12.75">
      <c r="C1863" s="22"/>
      <c r="D1863" s="17"/>
      <c r="E1863" s="17"/>
      <c r="F1863" s="17"/>
      <c r="G1863" s="17"/>
      <c r="H1863" s="18"/>
      <c r="I1863" s="42"/>
    </row>
    <row r="1864" spans="3:9" ht="12.75">
      <c r="C1864" s="22"/>
      <c r="D1864" s="17"/>
      <c r="E1864" s="17"/>
      <c r="F1864" s="17"/>
      <c r="G1864" s="17"/>
      <c r="H1864" s="18"/>
      <c r="I1864" s="42"/>
    </row>
    <row r="1865" spans="3:9" ht="12.75">
      <c r="C1865" s="22"/>
      <c r="D1865" s="17"/>
      <c r="E1865" s="17"/>
      <c r="F1865" s="17"/>
      <c r="G1865" s="17"/>
      <c r="H1865" s="18"/>
      <c r="I1865" s="42"/>
    </row>
    <row r="1866" spans="3:9" ht="12.75">
      <c r="C1866" s="22"/>
      <c r="D1866" s="17"/>
      <c r="E1866" s="17"/>
      <c r="F1866" s="17"/>
      <c r="G1866" s="17"/>
      <c r="H1866" s="18"/>
      <c r="I1866" s="42"/>
    </row>
    <row r="1867" spans="3:9" ht="12.75">
      <c r="C1867" s="22"/>
      <c r="D1867" s="17"/>
      <c r="E1867" s="17"/>
      <c r="F1867" s="17"/>
      <c r="G1867" s="17"/>
      <c r="H1867" s="18"/>
      <c r="I1867" s="42"/>
    </row>
    <row r="1868" spans="3:9" ht="12.75">
      <c r="C1868" s="22"/>
      <c r="D1868" s="17"/>
      <c r="E1868" s="17"/>
      <c r="F1868" s="17"/>
      <c r="G1868" s="17"/>
      <c r="H1868" s="18"/>
      <c r="I1868" s="42"/>
    </row>
    <row r="1869" spans="3:9" ht="12.75">
      <c r="C1869" s="22"/>
      <c r="D1869" s="17"/>
      <c r="E1869" s="17"/>
      <c r="F1869" s="17"/>
      <c r="G1869" s="17"/>
      <c r="H1869" s="18"/>
      <c r="I1869" s="42"/>
    </row>
    <row r="1870" spans="3:9" ht="12.75">
      <c r="C1870" s="22"/>
      <c r="D1870" s="17"/>
      <c r="E1870" s="17"/>
      <c r="F1870" s="17"/>
      <c r="G1870" s="17"/>
      <c r="H1870" s="18"/>
      <c r="I1870" s="42"/>
    </row>
    <row r="1871" spans="3:9" ht="12.75">
      <c r="C1871" s="22"/>
      <c r="D1871" s="17"/>
      <c r="E1871" s="17"/>
      <c r="F1871" s="17"/>
      <c r="G1871" s="17"/>
      <c r="H1871" s="18"/>
      <c r="I1871" s="42"/>
    </row>
    <row r="1872" spans="3:9" ht="12.75">
      <c r="C1872" s="22"/>
      <c r="D1872" s="17"/>
      <c r="E1872" s="17"/>
      <c r="F1872" s="17"/>
      <c r="G1872" s="17"/>
      <c r="H1872" s="18"/>
      <c r="I1872" s="42"/>
    </row>
    <row r="1873" spans="3:9" ht="12.75">
      <c r="C1873" s="22"/>
      <c r="D1873" s="17"/>
      <c r="E1873" s="17"/>
      <c r="F1873" s="17"/>
      <c r="G1873" s="17"/>
      <c r="H1873" s="18"/>
      <c r="I1873" s="42"/>
    </row>
    <row r="1874" spans="3:9" ht="12.75">
      <c r="C1874" s="22"/>
      <c r="D1874" s="17"/>
      <c r="E1874" s="17"/>
      <c r="F1874" s="17"/>
      <c r="G1874" s="17"/>
      <c r="H1874" s="18"/>
      <c r="I1874" s="42"/>
    </row>
    <row r="1875" spans="3:9" ht="12.75">
      <c r="C1875" s="22"/>
      <c r="D1875" s="17"/>
      <c r="E1875" s="17"/>
      <c r="F1875" s="17"/>
      <c r="G1875" s="17"/>
      <c r="H1875" s="18"/>
      <c r="I1875" s="42"/>
    </row>
    <row r="1876" spans="3:9" ht="12.75">
      <c r="C1876" s="22"/>
      <c r="D1876" s="17"/>
      <c r="E1876" s="17"/>
      <c r="F1876" s="17"/>
      <c r="G1876" s="17"/>
      <c r="H1876" s="18"/>
      <c r="I1876" s="42"/>
    </row>
    <row r="1877" spans="3:9" ht="12.75">
      <c r="C1877" s="22"/>
      <c r="D1877" s="17"/>
      <c r="E1877" s="17"/>
      <c r="F1877" s="17"/>
      <c r="G1877" s="17"/>
      <c r="H1877" s="18"/>
      <c r="I1877" s="42"/>
    </row>
    <row r="1878" spans="3:9" ht="12.75">
      <c r="C1878" s="22"/>
      <c r="D1878" s="17"/>
      <c r="E1878" s="17"/>
      <c r="F1878" s="17"/>
      <c r="G1878" s="17"/>
      <c r="H1878" s="18"/>
      <c r="I1878" s="42"/>
    </row>
    <row r="1879" spans="3:9" ht="12.75">
      <c r="C1879" s="22"/>
      <c r="D1879" s="17"/>
      <c r="E1879" s="17"/>
      <c r="F1879" s="17"/>
      <c r="G1879" s="17"/>
      <c r="H1879" s="18"/>
      <c r="I1879" s="42"/>
    </row>
    <row r="1880" spans="3:9" ht="12.75">
      <c r="C1880" s="22"/>
      <c r="D1880" s="17"/>
      <c r="E1880" s="17"/>
      <c r="F1880" s="17"/>
      <c r="G1880" s="17"/>
      <c r="H1880" s="18"/>
      <c r="I1880" s="42"/>
    </row>
    <row r="1881" spans="3:9" ht="12.75">
      <c r="C1881" s="22"/>
      <c r="D1881" s="17"/>
      <c r="E1881" s="17"/>
      <c r="F1881" s="17"/>
      <c r="G1881" s="17"/>
      <c r="H1881" s="18"/>
      <c r="I1881" s="42"/>
    </row>
    <row r="1882" spans="3:9" ht="12.75">
      <c r="C1882" s="22"/>
      <c r="D1882" s="17"/>
      <c r="E1882" s="17"/>
      <c r="F1882" s="17"/>
      <c r="G1882" s="17"/>
      <c r="H1882" s="18"/>
      <c r="I1882" s="42"/>
    </row>
    <row r="1883" spans="3:9" ht="12.75">
      <c r="C1883" s="22"/>
      <c r="D1883" s="17"/>
      <c r="E1883" s="17"/>
      <c r="F1883" s="17"/>
      <c r="G1883" s="17"/>
      <c r="H1883" s="18"/>
      <c r="I1883" s="42"/>
    </row>
    <row r="1884" spans="3:9" ht="12.75">
      <c r="C1884" s="22"/>
      <c r="D1884" s="17"/>
      <c r="E1884" s="17"/>
      <c r="F1884" s="17"/>
      <c r="G1884" s="17"/>
      <c r="H1884" s="18"/>
      <c r="I1884" s="42"/>
    </row>
    <row r="1885" spans="3:9" ht="12.75">
      <c r="C1885" s="22"/>
      <c r="D1885" s="17"/>
      <c r="E1885" s="17"/>
      <c r="F1885" s="17"/>
      <c r="G1885" s="17"/>
      <c r="H1885" s="18"/>
      <c r="I1885" s="42"/>
    </row>
    <row r="1886" spans="3:9" ht="12.75">
      <c r="C1886" s="22"/>
      <c r="D1886" s="17"/>
      <c r="E1886" s="17"/>
      <c r="F1886" s="17"/>
      <c r="G1886" s="17"/>
      <c r="H1886" s="18"/>
      <c r="I1886" s="42"/>
    </row>
    <row r="1887" spans="3:9" ht="12.75">
      <c r="C1887" s="22"/>
      <c r="D1887" s="17"/>
      <c r="E1887" s="17"/>
      <c r="F1887" s="17"/>
      <c r="G1887" s="17"/>
      <c r="H1887" s="18"/>
      <c r="I1887" s="42"/>
    </row>
    <row r="1888" spans="3:9" ht="12.75">
      <c r="C1888" s="22"/>
      <c r="D1888" s="17"/>
      <c r="E1888" s="17"/>
      <c r="F1888" s="17"/>
      <c r="G1888" s="17"/>
      <c r="H1888" s="18"/>
      <c r="I1888" s="42"/>
    </row>
    <row r="1889" spans="3:9" ht="12.75">
      <c r="C1889" s="22"/>
      <c r="D1889" s="17"/>
      <c r="E1889" s="17"/>
      <c r="F1889" s="17"/>
      <c r="G1889" s="17"/>
      <c r="H1889" s="18"/>
      <c r="I1889" s="42"/>
    </row>
    <row r="1890" spans="3:9" ht="12.75">
      <c r="C1890" s="22"/>
      <c r="D1890" s="17"/>
      <c r="E1890" s="17"/>
      <c r="F1890" s="17"/>
      <c r="G1890" s="17"/>
      <c r="H1890" s="18"/>
      <c r="I1890" s="42"/>
    </row>
    <row r="1891" spans="3:9" ht="12.75">
      <c r="C1891" s="22"/>
      <c r="D1891" s="17"/>
      <c r="E1891" s="17"/>
      <c r="F1891" s="17"/>
      <c r="G1891" s="17"/>
      <c r="H1891" s="18"/>
      <c r="I1891" s="42"/>
    </row>
    <row r="1892" spans="3:9" ht="12.75">
      <c r="C1892" s="22"/>
      <c r="D1892" s="17"/>
      <c r="E1892" s="17"/>
      <c r="F1892" s="17"/>
      <c r="G1892" s="17"/>
      <c r="H1892" s="18"/>
      <c r="I1892" s="42"/>
    </row>
    <row r="1893" spans="3:9" ht="12.75">
      <c r="C1893" s="22"/>
      <c r="D1893" s="17"/>
      <c r="E1893" s="17"/>
      <c r="F1893" s="17"/>
      <c r="G1893" s="17"/>
      <c r="H1893" s="18"/>
      <c r="I1893" s="42"/>
    </row>
    <row r="1894" spans="3:9" ht="12.75">
      <c r="C1894" s="22"/>
      <c r="D1894" s="17"/>
      <c r="E1894" s="17"/>
      <c r="F1894" s="17"/>
      <c r="G1894" s="17"/>
      <c r="H1894" s="18"/>
      <c r="I1894" s="42"/>
    </row>
    <row r="1895" spans="3:9" ht="12.75">
      <c r="C1895" s="22"/>
      <c r="D1895" s="17"/>
      <c r="E1895" s="17"/>
      <c r="F1895" s="17"/>
      <c r="G1895" s="17"/>
      <c r="H1895" s="18"/>
      <c r="I1895" s="42"/>
    </row>
    <row r="1896" spans="3:9" ht="12.75">
      <c r="C1896" s="22"/>
      <c r="D1896" s="17"/>
      <c r="E1896" s="17"/>
      <c r="F1896" s="17"/>
      <c r="G1896" s="17"/>
      <c r="H1896" s="18"/>
      <c r="I1896" s="42"/>
    </row>
    <row r="1897" spans="3:9" ht="12.75">
      <c r="C1897" s="22"/>
      <c r="D1897" s="17"/>
      <c r="E1897" s="17"/>
      <c r="F1897" s="17"/>
      <c r="G1897" s="17"/>
      <c r="H1897" s="18"/>
      <c r="I1897" s="42"/>
    </row>
    <row r="1898" spans="3:9" ht="12.75">
      <c r="C1898" s="22"/>
      <c r="D1898" s="17"/>
      <c r="E1898" s="17"/>
      <c r="F1898" s="17"/>
      <c r="G1898" s="17"/>
      <c r="H1898" s="18"/>
      <c r="I1898" s="42"/>
    </row>
    <row r="1899" spans="3:9" ht="12.75">
      <c r="C1899" s="22"/>
      <c r="D1899" s="17"/>
      <c r="E1899" s="17"/>
      <c r="F1899" s="17"/>
      <c r="G1899" s="17"/>
      <c r="H1899" s="18"/>
      <c r="I1899" s="42"/>
    </row>
    <row r="1900" spans="3:9" ht="12.75">
      <c r="C1900" s="22"/>
      <c r="D1900" s="17"/>
      <c r="E1900" s="17"/>
      <c r="F1900" s="17"/>
      <c r="G1900" s="17"/>
      <c r="H1900" s="18"/>
      <c r="I1900" s="42"/>
    </row>
    <row r="1901" spans="3:9" ht="12.75">
      <c r="C1901" s="22"/>
      <c r="D1901" s="17"/>
      <c r="E1901" s="17"/>
      <c r="F1901" s="17"/>
      <c r="G1901" s="17"/>
      <c r="H1901" s="18"/>
      <c r="I1901" s="42"/>
    </row>
    <row r="1902" spans="3:9" ht="12.75">
      <c r="C1902" s="22"/>
      <c r="D1902" s="17"/>
      <c r="E1902" s="17"/>
      <c r="F1902" s="17"/>
      <c r="G1902" s="17"/>
      <c r="H1902" s="18"/>
      <c r="I1902" s="42"/>
    </row>
    <row r="1903" spans="3:9" ht="12.75">
      <c r="C1903" s="22"/>
      <c r="D1903" s="17"/>
      <c r="E1903" s="17"/>
      <c r="F1903" s="17"/>
      <c r="G1903" s="17"/>
      <c r="H1903" s="18"/>
      <c r="I1903" s="42"/>
    </row>
    <row r="1904" spans="3:9" ht="12.75">
      <c r="C1904" s="22"/>
      <c r="D1904" s="17"/>
      <c r="E1904" s="17"/>
      <c r="F1904" s="17"/>
      <c r="G1904" s="17"/>
      <c r="H1904" s="18"/>
      <c r="I1904" s="42"/>
    </row>
    <row r="1905" spans="3:9" ht="12.75">
      <c r="C1905" s="22"/>
      <c r="D1905" s="17"/>
      <c r="E1905" s="17"/>
      <c r="F1905" s="17"/>
      <c r="G1905" s="17"/>
      <c r="H1905" s="18"/>
      <c r="I1905" s="42"/>
    </row>
    <row r="1906" spans="3:9" ht="12.75">
      <c r="C1906" s="22"/>
      <c r="D1906" s="17"/>
      <c r="E1906" s="17"/>
      <c r="F1906" s="17"/>
      <c r="G1906" s="17"/>
      <c r="H1906" s="18"/>
      <c r="I1906" s="42"/>
    </row>
    <row r="1907" spans="3:9" ht="12.75">
      <c r="C1907" s="22"/>
      <c r="D1907" s="17"/>
      <c r="E1907" s="17"/>
      <c r="F1907" s="17"/>
      <c r="G1907" s="17"/>
      <c r="H1907" s="18"/>
      <c r="I1907" s="42"/>
    </row>
    <row r="1908" spans="3:9" ht="12.75">
      <c r="C1908" s="22"/>
      <c r="D1908" s="17"/>
      <c r="E1908" s="17"/>
      <c r="F1908" s="17"/>
      <c r="G1908" s="17"/>
      <c r="H1908" s="18"/>
      <c r="I1908" s="42"/>
    </row>
    <row r="1909" spans="3:9" ht="12.75">
      <c r="C1909" s="22"/>
      <c r="D1909" s="17"/>
      <c r="E1909" s="17"/>
      <c r="F1909" s="17"/>
      <c r="G1909" s="17"/>
      <c r="H1909" s="18"/>
      <c r="I1909" s="42"/>
    </row>
    <row r="1910" spans="3:9" ht="12.75">
      <c r="C1910" s="22"/>
      <c r="D1910" s="17"/>
      <c r="E1910" s="17"/>
      <c r="F1910" s="17"/>
      <c r="G1910" s="17"/>
      <c r="H1910" s="18"/>
      <c r="I1910" s="42"/>
    </row>
    <row r="1911" spans="3:9" ht="12.75">
      <c r="C1911" s="22"/>
      <c r="D1911" s="17"/>
      <c r="E1911" s="17"/>
      <c r="F1911" s="17"/>
      <c r="G1911" s="17"/>
      <c r="H1911" s="18"/>
      <c r="I1911" s="42"/>
    </row>
    <row r="1912" spans="3:9" ht="12.75">
      <c r="C1912" s="22"/>
      <c r="D1912" s="17"/>
      <c r="E1912" s="17"/>
      <c r="F1912" s="17"/>
      <c r="G1912" s="17"/>
      <c r="H1912" s="18"/>
      <c r="I1912" s="42"/>
    </row>
    <row r="1913" spans="3:9" ht="12.75">
      <c r="C1913" s="22"/>
      <c r="D1913" s="17"/>
      <c r="E1913" s="17"/>
      <c r="F1913" s="17"/>
      <c r="G1913" s="17"/>
      <c r="H1913" s="18"/>
      <c r="I1913" s="42"/>
    </row>
    <row r="1914" spans="3:9" ht="12.75">
      <c r="C1914" s="22"/>
      <c r="D1914" s="17"/>
      <c r="E1914" s="17"/>
      <c r="F1914" s="17"/>
      <c r="G1914" s="17"/>
      <c r="H1914" s="18"/>
      <c r="I1914" s="42"/>
    </row>
    <row r="1915" spans="3:9" ht="12.75">
      <c r="C1915" s="22"/>
      <c r="D1915" s="17"/>
      <c r="E1915" s="17"/>
      <c r="F1915" s="17"/>
      <c r="G1915" s="17"/>
      <c r="H1915" s="18"/>
      <c r="I1915" s="42"/>
    </row>
    <row r="1916" spans="3:9" ht="12.75">
      <c r="C1916" s="22"/>
      <c r="D1916" s="17"/>
      <c r="E1916" s="17"/>
      <c r="F1916" s="17"/>
      <c r="G1916" s="17"/>
      <c r="H1916" s="18"/>
      <c r="I1916" s="42"/>
    </row>
    <row r="1917" spans="3:9" ht="12.75">
      <c r="C1917" s="22"/>
      <c r="D1917" s="17"/>
      <c r="E1917" s="17"/>
      <c r="F1917" s="17"/>
      <c r="G1917" s="17"/>
      <c r="H1917" s="18"/>
      <c r="I1917" s="42"/>
    </row>
    <row r="1918" spans="3:9" ht="12.75">
      <c r="C1918" s="22"/>
      <c r="D1918" s="17"/>
      <c r="E1918" s="17"/>
      <c r="F1918" s="17"/>
      <c r="G1918" s="17"/>
      <c r="H1918" s="18"/>
      <c r="I1918" s="42"/>
    </row>
    <row r="1919" spans="3:9" ht="12.75">
      <c r="C1919" s="22"/>
      <c r="D1919" s="17"/>
      <c r="E1919" s="17"/>
      <c r="F1919" s="17"/>
      <c r="G1919" s="17"/>
      <c r="H1919" s="18"/>
      <c r="I1919" s="42"/>
    </row>
    <row r="1920" spans="3:9" ht="12.75">
      <c r="C1920" s="22"/>
      <c r="D1920" s="17"/>
      <c r="E1920" s="17"/>
      <c r="F1920" s="17"/>
      <c r="G1920" s="17"/>
      <c r="H1920" s="18"/>
      <c r="I1920" s="42"/>
    </row>
    <row r="1921" spans="3:9" ht="12.75">
      <c r="C1921" s="22"/>
      <c r="D1921" s="17"/>
      <c r="E1921" s="17"/>
      <c r="F1921" s="17"/>
      <c r="G1921" s="17"/>
      <c r="H1921" s="18"/>
      <c r="I1921" s="42"/>
    </row>
    <row r="1922" spans="3:9" ht="12.75">
      <c r="C1922" s="22"/>
      <c r="D1922" s="17"/>
      <c r="E1922" s="17"/>
      <c r="F1922" s="17"/>
      <c r="G1922" s="17"/>
      <c r="H1922" s="18"/>
      <c r="I1922" s="42"/>
    </row>
    <row r="1923" spans="3:9" ht="12.75">
      <c r="C1923" s="22"/>
      <c r="D1923" s="17"/>
      <c r="E1923" s="17"/>
      <c r="F1923" s="17"/>
      <c r="G1923" s="17"/>
      <c r="H1923" s="18"/>
      <c r="I1923" s="42"/>
    </row>
    <row r="1924" spans="3:9" ht="12.75">
      <c r="C1924" s="22"/>
      <c r="D1924" s="17"/>
      <c r="E1924" s="17"/>
      <c r="F1924" s="17"/>
      <c r="G1924" s="17"/>
      <c r="H1924" s="18"/>
      <c r="I1924" s="42"/>
    </row>
    <row r="1925" spans="3:9" ht="12.75">
      <c r="C1925" s="22"/>
      <c r="D1925" s="17"/>
      <c r="E1925" s="17"/>
      <c r="F1925" s="17"/>
      <c r="G1925" s="17"/>
      <c r="H1925" s="18"/>
      <c r="I1925" s="42"/>
    </row>
    <row r="1926" spans="3:9" ht="12.75">
      <c r="C1926" s="22"/>
      <c r="D1926" s="17"/>
      <c r="E1926" s="17"/>
      <c r="F1926" s="17"/>
      <c r="G1926" s="17"/>
      <c r="H1926" s="18"/>
      <c r="I1926" s="42"/>
    </row>
    <row r="1927" spans="3:9" ht="12.75">
      <c r="C1927" s="22"/>
      <c r="D1927" s="17"/>
      <c r="E1927" s="17"/>
      <c r="F1927" s="17"/>
      <c r="G1927" s="17"/>
      <c r="H1927" s="18"/>
      <c r="I1927" s="42"/>
    </row>
    <row r="1928" spans="3:9" ht="12.75">
      <c r="C1928" s="22"/>
      <c r="D1928" s="17"/>
      <c r="E1928" s="17"/>
      <c r="F1928" s="17"/>
      <c r="G1928" s="17"/>
      <c r="H1928" s="18"/>
      <c r="I1928" s="42"/>
    </row>
    <row r="1929" spans="3:9" ht="12.75">
      <c r="C1929" s="22"/>
      <c r="D1929" s="17"/>
      <c r="E1929" s="17"/>
      <c r="F1929" s="17"/>
      <c r="G1929" s="17"/>
      <c r="H1929" s="18"/>
      <c r="I1929" s="42"/>
    </row>
    <row r="1930" spans="3:9" ht="12.75">
      <c r="C1930" s="22"/>
      <c r="D1930" s="17"/>
      <c r="E1930" s="17"/>
      <c r="F1930" s="17"/>
      <c r="G1930" s="17"/>
      <c r="H1930" s="18"/>
      <c r="I1930" s="42"/>
    </row>
    <row r="1931" spans="3:9" ht="12.75">
      <c r="C1931" s="22"/>
      <c r="D1931" s="17"/>
      <c r="E1931" s="17"/>
      <c r="F1931" s="17"/>
      <c r="G1931" s="17"/>
      <c r="H1931" s="18"/>
      <c r="I1931" s="42"/>
    </row>
    <row r="1932" spans="3:9" ht="12.75">
      <c r="C1932" s="22"/>
      <c r="D1932" s="17"/>
      <c r="E1932" s="17"/>
      <c r="F1932" s="17"/>
      <c r="G1932" s="17"/>
      <c r="H1932" s="18"/>
      <c r="I1932" s="42"/>
    </row>
    <row r="1933" spans="3:9" ht="12.75">
      <c r="C1933" s="22"/>
      <c r="D1933" s="17"/>
      <c r="E1933" s="17"/>
      <c r="F1933" s="17"/>
      <c r="G1933" s="17"/>
      <c r="H1933" s="18"/>
      <c r="I1933" s="42"/>
    </row>
    <row r="1934" spans="3:9" ht="12.75">
      <c r="C1934" s="22"/>
      <c r="D1934" s="17"/>
      <c r="E1934" s="17"/>
      <c r="F1934" s="17"/>
      <c r="G1934" s="17"/>
      <c r="H1934" s="18"/>
      <c r="I1934" s="42"/>
    </row>
    <row r="1935" spans="3:9" ht="12.75">
      <c r="C1935" s="22"/>
      <c r="D1935" s="17"/>
      <c r="E1935" s="17"/>
      <c r="F1935" s="17"/>
      <c r="G1935" s="17"/>
      <c r="H1935" s="18"/>
      <c r="I1935" s="42"/>
    </row>
    <row r="1936" spans="3:9" ht="12.75">
      <c r="C1936" s="22"/>
      <c r="D1936" s="17"/>
      <c r="E1936" s="17"/>
      <c r="F1936" s="17"/>
      <c r="G1936" s="17"/>
      <c r="H1936" s="18"/>
      <c r="I1936" s="42"/>
    </row>
    <row r="1937" spans="3:9" ht="12.75">
      <c r="C1937" s="22"/>
      <c r="D1937" s="17"/>
      <c r="E1937" s="17"/>
      <c r="F1937" s="17"/>
      <c r="G1937" s="17"/>
      <c r="H1937" s="18"/>
      <c r="I1937" s="42"/>
    </row>
    <row r="1938" spans="3:9" ht="12.75">
      <c r="C1938" s="22"/>
      <c r="D1938" s="17"/>
      <c r="E1938" s="17"/>
      <c r="F1938" s="17"/>
      <c r="G1938" s="17"/>
      <c r="H1938" s="18"/>
      <c r="I1938" s="42"/>
    </row>
    <row r="1939" spans="3:9" ht="12.75">
      <c r="C1939" s="22"/>
      <c r="D1939" s="17"/>
      <c r="E1939" s="17"/>
      <c r="F1939" s="17"/>
      <c r="G1939" s="17"/>
      <c r="H1939" s="18"/>
      <c r="I1939" s="42"/>
    </row>
    <row r="1940" spans="3:9" ht="12.75">
      <c r="C1940" s="22"/>
      <c r="D1940" s="17"/>
      <c r="E1940" s="17"/>
      <c r="F1940" s="17"/>
      <c r="G1940" s="17"/>
      <c r="H1940" s="18"/>
      <c r="I1940" s="42"/>
    </row>
    <row r="1941" spans="3:9" ht="12.75">
      <c r="C1941" s="22"/>
      <c r="D1941" s="17"/>
      <c r="E1941" s="17"/>
      <c r="F1941" s="17"/>
      <c r="G1941" s="17"/>
      <c r="H1941" s="18"/>
      <c r="I1941" s="42"/>
    </row>
    <row r="1942" spans="3:9" ht="12.75">
      <c r="C1942" s="22"/>
      <c r="D1942" s="17"/>
      <c r="E1942" s="17"/>
      <c r="F1942" s="17"/>
      <c r="G1942" s="17"/>
      <c r="H1942" s="18"/>
      <c r="I1942" s="42"/>
    </row>
    <row r="1943" spans="3:9" ht="12.75">
      <c r="C1943" s="22"/>
      <c r="D1943" s="17"/>
      <c r="E1943" s="17"/>
      <c r="F1943" s="17"/>
      <c r="G1943" s="17"/>
      <c r="H1943" s="18"/>
      <c r="I1943" s="42"/>
    </row>
    <row r="1944" spans="3:9" ht="12.75">
      <c r="C1944" s="22"/>
      <c r="D1944" s="17"/>
      <c r="E1944" s="17"/>
      <c r="F1944" s="17"/>
      <c r="G1944" s="17"/>
      <c r="H1944" s="18"/>
      <c r="I1944" s="42"/>
    </row>
    <row r="1945" spans="3:9" ht="12.75">
      <c r="C1945" s="22"/>
      <c r="D1945" s="17"/>
      <c r="E1945" s="17"/>
      <c r="F1945" s="17"/>
      <c r="G1945" s="17"/>
      <c r="H1945" s="18"/>
      <c r="I1945" s="42"/>
    </row>
    <row r="1946" spans="3:9" ht="12.75">
      <c r="C1946" s="22"/>
      <c r="D1946" s="17"/>
      <c r="E1946" s="17"/>
      <c r="F1946" s="17"/>
      <c r="G1946" s="17"/>
      <c r="H1946" s="18"/>
      <c r="I1946" s="42"/>
    </row>
    <row r="1947" spans="3:9" ht="12.75">
      <c r="C1947" s="22"/>
      <c r="D1947" s="17"/>
      <c r="E1947" s="17"/>
      <c r="F1947" s="17"/>
      <c r="G1947" s="17"/>
      <c r="H1947" s="18"/>
      <c r="I1947" s="42"/>
    </row>
    <row r="1948" spans="3:9" ht="12.75">
      <c r="C1948" s="22"/>
      <c r="D1948" s="17"/>
      <c r="E1948" s="17"/>
      <c r="F1948" s="17"/>
      <c r="G1948" s="17"/>
      <c r="H1948" s="18"/>
      <c r="I1948" s="42"/>
    </row>
    <row r="1949" spans="3:9" ht="12.75">
      <c r="C1949" s="22"/>
      <c r="D1949" s="17"/>
      <c r="E1949" s="17"/>
      <c r="F1949" s="17"/>
      <c r="G1949" s="17"/>
      <c r="H1949" s="18"/>
      <c r="I1949" s="42"/>
    </row>
    <row r="1950" spans="3:9" ht="12.75">
      <c r="C1950" s="22"/>
      <c r="D1950" s="17"/>
      <c r="E1950" s="17"/>
      <c r="F1950" s="17"/>
      <c r="G1950" s="17"/>
      <c r="H1950" s="18"/>
      <c r="I1950" s="42"/>
    </row>
    <row r="1951" spans="3:9" ht="12.75">
      <c r="C1951" s="22"/>
      <c r="D1951" s="17"/>
      <c r="E1951" s="17"/>
      <c r="F1951" s="17"/>
      <c r="G1951" s="17"/>
      <c r="H1951" s="18"/>
      <c r="I1951" s="42"/>
    </row>
    <row r="1952" spans="3:9" ht="12.75">
      <c r="C1952" s="22"/>
      <c r="D1952" s="17"/>
      <c r="E1952" s="17"/>
      <c r="F1952" s="17"/>
      <c r="G1952" s="17"/>
      <c r="H1952" s="18"/>
      <c r="I1952" s="42"/>
    </row>
    <row r="1953" spans="3:9" ht="12.75">
      <c r="C1953" s="22"/>
      <c r="D1953" s="17"/>
      <c r="E1953" s="17"/>
      <c r="F1953" s="17"/>
      <c r="G1953" s="17"/>
      <c r="H1953" s="18"/>
      <c r="I1953" s="42"/>
    </row>
    <row r="1954" spans="3:9" ht="12.75">
      <c r="C1954" s="22"/>
      <c r="D1954" s="17"/>
      <c r="E1954" s="17"/>
      <c r="F1954" s="17"/>
      <c r="G1954" s="17"/>
      <c r="H1954" s="18"/>
      <c r="I1954" s="42"/>
    </row>
    <row r="1955" spans="3:9" ht="12.75">
      <c r="C1955" s="22"/>
      <c r="D1955" s="17"/>
      <c r="E1955" s="17"/>
      <c r="F1955" s="17"/>
      <c r="G1955" s="17"/>
      <c r="H1955" s="18"/>
      <c r="I1955" s="42"/>
    </row>
    <row r="1956" spans="3:9" ht="12.75">
      <c r="C1956" s="22"/>
      <c r="D1956" s="17"/>
      <c r="E1956" s="17"/>
      <c r="F1956" s="17"/>
      <c r="G1956" s="17"/>
      <c r="H1956" s="18"/>
      <c r="I1956" s="42"/>
    </row>
    <row r="1957" spans="3:9" ht="12.75">
      <c r="C1957" s="22"/>
      <c r="D1957" s="17"/>
      <c r="E1957" s="17"/>
      <c r="F1957" s="17"/>
      <c r="G1957" s="17"/>
      <c r="H1957" s="18"/>
      <c r="I1957" s="42"/>
    </row>
    <row r="1958" spans="3:9" ht="12.75">
      <c r="C1958" s="22"/>
      <c r="D1958" s="17"/>
      <c r="E1958" s="17"/>
      <c r="F1958" s="17"/>
      <c r="G1958" s="17"/>
      <c r="H1958" s="18"/>
      <c r="I1958" s="42"/>
    </row>
    <row r="1959" spans="3:9" ht="12.75">
      <c r="C1959" s="22"/>
      <c r="D1959" s="17"/>
      <c r="E1959" s="17"/>
      <c r="F1959" s="17"/>
      <c r="G1959" s="17"/>
      <c r="H1959" s="18"/>
      <c r="I1959" s="42"/>
    </row>
    <row r="1960" spans="3:9" ht="12.75">
      <c r="C1960" s="22"/>
      <c r="D1960" s="17"/>
      <c r="E1960" s="17"/>
      <c r="F1960" s="17"/>
      <c r="G1960" s="17"/>
      <c r="H1960" s="18"/>
      <c r="I1960" s="42"/>
    </row>
    <row r="1961" spans="3:9" ht="12.75">
      <c r="C1961" s="22"/>
      <c r="D1961" s="17"/>
      <c r="E1961" s="17"/>
      <c r="F1961" s="17"/>
      <c r="G1961" s="17"/>
      <c r="H1961" s="18"/>
      <c r="I1961" s="42"/>
    </row>
    <row r="1962" spans="3:9" ht="12.75">
      <c r="C1962" s="22"/>
      <c r="D1962" s="17"/>
      <c r="E1962" s="17"/>
      <c r="F1962" s="17"/>
      <c r="G1962" s="17"/>
      <c r="H1962" s="18"/>
      <c r="I1962" s="42"/>
    </row>
    <row r="1963" spans="3:9" ht="12.75">
      <c r="C1963" s="22"/>
      <c r="D1963" s="17"/>
      <c r="E1963" s="17"/>
      <c r="F1963" s="17"/>
      <c r="G1963" s="17"/>
      <c r="H1963" s="18"/>
      <c r="I1963" s="42"/>
    </row>
    <row r="1964" spans="3:9" ht="12.75">
      <c r="C1964" s="22"/>
      <c r="D1964" s="17"/>
      <c r="E1964" s="17"/>
      <c r="F1964" s="17"/>
      <c r="G1964" s="17"/>
      <c r="H1964" s="18"/>
      <c r="I1964" s="42"/>
    </row>
    <row r="1965" spans="3:9" ht="12.75">
      <c r="C1965" s="22"/>
      <c r="D1965" s="17"/>
      <c r="E1965" s="17"/>
      <c r="F1965" s="17"/>
      <c r="G1965" s="17"/>
      <c r="H1965" s="18"/>
      <c r="I1965" s="42"/>
    </row>
    <row r="1966" spans="3:9" ht="12.75">
      <c r="C1966" s="22"/>
      <c r="D1966" s="17"/>
      <c r="E1966" s="17"/>
      <c r="F1966" s="17"/>
      <c r="G1966" s="17"/>
      <c r="H1966" s="18"/>
      <c r="I1966" s="42"/>
    </row>
    <row r="1967" spans="3:9" ht="12.75">
      <c r="C1967" s="22"/>
      <c r="D1967" s="17"/>
      <c r="E1967" s="17"/>
      <c r="F1967" s="17"/>
      <c r="G1967" s="17"/>
      <c r="H1967" s="18"/>
      <c r="I1967" s="42"/>
    </row>
    <row r="1968" spans="3:9" ht="12.75">
      <c r="C1968" s="22"/>
      <c r="D1968" s="17"/>
      <c r="E1968" s="17"/>
      <c r="F1968" s="17"/>
      <c r="G1968" s="17"/>
      <c r="H1968" s="18"/>
      <c r="I1968" s="42"/>
    </row>
    <row r="1969" spans="3:9" ht="12.75">
      <c r="C1969" s="22"/>
      <c r="D1969" s="17"/>
      <c r="E1969" s="17"/>
      <c r="F1969" s="17"/>
      <c r="G1969" s="17"/>
      <c r="H1969" s="18"/>
      <c r="I1969" s="42"/>
    </row>
    <row r="1970" spans="3:9" ht="12.75">
      <c r="C1970" s="22"/>
      <c r="D1970" s="17"/>
      <c r="E1970" s="17"/>
      <c r="F1970" s="17"/>
      <c r="G1970" s="17"/>
      <c r="H1970" s="18"/>
      <c r="I1970" s="42"/>
    </row>
    <row r="1971" spans="3:9" ht="12.75">
      <c r="C1971" s="22"/>
      <c r="D1971" s="17"/>
      <c r="E1971" s="17"/>
      <c r="F1971" s="17"/>
      <c r="G1971" s="17"/>
      <c r="H1971" s="18"/>
      <c r="I1971" s="42"/>
    </row>
    <row r="1972" spans="3:9" ht="12.75">
      <c r="C1972" s="22"/>
      <c r="D1972" s="17"/>
      <c r="E1972" s="17"/>
      <c r="F1972" s="17"/>
      <c r="G1972" s="17"/>
      <c r="H1972" s="18"/>
      <c r="I1972" s="42"/>
    </row>
    <row r="1973" spans="3:9" ht="12.75">
      <c r="C1973" s="22"/>
      <c r="D1973" s="17"/>
      <c r="E1973" s="17"/>
      <c r="F1973" s="17"/>
      <c r="G1973" s="17"/>
      <c r="H1973" s="18"/>
      <c r="I1973" s="42"/>
    </row>
    <row r="1974" spans="3:9" ht="12.75">
      <c r="C1974" s="22"/>
      <c r="D1974" s="17"/>
      <c r="E1974" s="17"/>
      <c r="F1974" s="17"/>
      <c r="G1974" s="17"/>
      <c r="H1974" s="18"/>
      <c r="I1974" s="42"/>
    </row>
    <row r="1975" spans="3:9" ht="12.75">
      <c r="C1975" s="22"/>
      <c r="D1975" s="17"/>
      <c r="E1975" s="17"/>
      <c r="F1975" s="17"/>
      <c r="G1975" s="17"/>
      <c r="H1975" s="18"/>
      <c r="I1975" s="42"/>
    </row>
    <row r="1976" spans="3:9" ht="12.75">
      <c r="C1976" s="22"/>
      <c r="D1976" s="17"/>
      <c r="E1976" s="17"/>
      <c r="F1976" s="17"/>
      <c r="G1976" s="17"/>
      <c r="H1976" s="18"/>
      <c r="I1976" s="42"/>
    </row>
    <row r="1977" spans="3:9" ht="12.75">
      <c r="C1977" s="22"/>
      <c r="D1977" s="17"/>
      <c r="E1977" s="17"/>
      <c r="F1977" s="17"/>
      <c r="G1977" s="17"/>
      <c r="H1977" s="18"/>
      <c r="I1977" s="42"/>
    </row>
    <row r="1978" spans="3:9" ht="12.75">
      <c r="C1978" s="22"/>
      <c r="D1978" s="17"/>
      <c r="E1978" s="17"/>
      <c r="F1978" s="17"/>
      <c r="G1978" s="17"/>
      <c r="H1978" s="18"/>
      <c r="I1978" s="42"/>
    </row>
    <row r="1979" spans="3:9" ht="12.75">
      <c r="C1979" s="22"/>
      <c r="D1979" s="17"/>
      <c r="E1979" s="17"/>
      <c r="F1979" s="17"/>
      <c r="G1979" s="17"/>
      <c r="H1979" s="18"/>
      <c r="I1979" s="42"/>
    </row>
    <row r="1980" spans="3:9" ht="12.75">
      <c r="C1980" s="22"/>
      <c r="D1980" s="17"/>
      <c r="E1980" s="17"/>
      <c r="F1980" s="17"/>
      <c r="G1980" s="17"/>
      <c r="H1980" s="18"/>
      <c r="I1980" s="42"/>
    </row>
    <row r="1981" spans="3:9" ht="12.75">
      <c r="C1981" s="22"/>
      <c r="D1981" s="17"/>
      <c r="E1981" s="17"/>
      <c r="F1981" s="17"/>
      <c r="G1981" s="17"/>
      <c r="H1981" s="18"/>
      <c r="I1981" s="42"/>
    </row>
    <row r="1982" spans="3:9" ht="12.75">
      <c r="C1982" s="22"/>
      <c r="D1982" s="17"/>
      <c r="E1982" s="17"/>
      <c r="F1982" s="17"/>
      <c r="G1982" s="17"/>
      <c r="H1982" s="18"/>
      <c r="I1982" s="42"/>
    </row>
    <row r="1983" spans="3:9" ht="12.75">
      <c r="C1983" s="22"/>
      <c r="D1983" s="17"/>
      <c r="E1983" s="17"/>
      <c r="F1983" s="17"/>
      <c r="G1983" s="17"/>
      <c r="H1983" s="18"/>
      <c r="I1983" s="42"/>
    </row>
    <row r="1984" spans="3:9" ht="12.75">
      <c r="C1984" s="22"/>
      <c r="D1984" s="17"/>
      <c r="E1984" s="17"/>
      <c r="F1984" s="17"/>
      <c r="G1984" s="17"/>
      <c r="H1984" s="18"/>
      <c r="I1984" s="42"/>
    </row>
    <row r="1985" spans="3:9" ht="12.75">
      <c r="C1985" s="22"/>
      <c r="D1985" s="17"/>
      <c r="E1985" s="17"/>
      <c r="F1985" s="17"/>
      <c r="G1985" s="17"/>
      <c r="H1985" s="18"/>
      <c r="I1985" s="42"/>
    </row>
    <row r="1986" spans="3:9" ht="12.75">
      <c r="C1986" s="22"/>
      <c r="D1986" s="17"/>
      <c r="E1986" s="17"/>
      <c r="F1986" s="17"/>
      <c r="G1986" s="17"/>
      <c r="H1986" s="18"/>
      <c r="I1986" s="42"/>
    </row>
    <row r="1987" spans="3:9" ht="12.75">
      <c r="C1987" s="22"/>
      <c r="D1987" s="17"/>
      <c r="E1987" s="17"/>
      <c r="F1987" s="17"/>
      <c r="G1987" s="17"/>
      <c r="H1987" s="18"/>
      <c r="I1987" s="42"/>
    </row>
    <row r="1988" spans="3:9" ht="12.75">
      <c r="C1988" s="22"/>
      <c r="D1988" s="17"/>
      <c r="E1988" s="17"/>
      <c r="F1988" s="17"/>
      <c r="G1988" s="17"/>
      <c r="H1988" s="18"/>
      <c r="I1988" s="42"/>
    </row>
    <row r="1989" spans="3:9" ht="12.75">
      <c r="C1989" s="22"/>
      <c r="D1989" s="17"/>
      <c r="E1989" s="17"/>
      <c r="F1989" s="17"/>
      <c r="G1989" s="17"/>
      <c r="H1989" s="18"/>
      <c r="I1989" s="42"/>
    </row>
    <row r="1990" spans="3:9" ht="12.75">
      <c r="C1990" s="22"/>
      <c r="D1990" s="17"/>
      <c r="E1990" s="17"/>
      <c r="F1990" s="17"/>
      <c r="G1990" s="17"/>
      <c r="H1990" s="18"/>
      <c r="I1990" s="42"/>
    </row>
    <row r="1991" spans="3:9" ht="12.75">
      <c r="C1991" s="22"/>
      <c r="D1991" s="17"/>
      <c r="E1991" s="17"/>
      <c r="F1991" s="17"/>
      <c r="G1991" s="17"/>
      <c r="H1991" s="18"/>
      <c r="I1991" s="42"/>
    </row>
    <row r="1992" spans="3:9" ht="12.75">
      <c r="C1992" s="22"/>
      <c r="D1992" s="17"/>
      <c r="E1992" s="17"/>
      <c r="F1992" s="17"/>
      <c r="G1992" s="17"/>
      <c r="H1992" s="18"/>
      <c r="I1992" s="42"/>
    </row>
    <row r="1993" spans="3:9" ht="12.75">
      <c r="C1993" s="22"/>
      <c r="D1993" s="17"/>
      <c r="E1993" s="17"/>
      <c r="F1993" s="17"/>
      <c r="G1993" s="17"/>
      <c r="H1993" s="18"/>
      <c r="I1993" s="42"/>
    </row>
    <row r="1994" spans="3:9" ht="12.75">
      <c r="C1994" s="22"/>
      <c r="D1994" s="17"/>
      <c r="E1994" s="17"/>
      <c r="F1994" s="17"/>
      <c r="G1994" s="17"/>
      <c r="H1994" s="18"/>
      <c r="I1994" s="42"/>
    </row>
    <row r="1995" spans="3:9" ht="12.75">
      <c r="C1995" s="22"/>
      <c r="D1995" s="17"/>
      <c r="E1995" s="17"/>
      <c r="F1995" s="17"/>
      <c r="G1995" s="17"/>
      <c r="H1995" s="18"/>
      <c r="I1995" s="42"/>
    </row>
    <row r="1996" spans="3:9" ht="12.75">
      <c r="C1996" s="22"/>
      <c r="D1996" s="17"/>
      <c r="E1996" s="17"/>
      <c r="F1996" s="17"/>
      <c r="G1996" s="17"/>
      <c r="H1996" s="18"/>
      <c r="I1996" s="42"/>
    </row>
    <row r="1997" spans="3:9" ht="12.75">
      <c r="C1997" s="22"/>
      <c r="D1997" s="17"/>
      <c r="E1997" s="17"/>
      <c r="F1997" s="17"/>
      <c r="G1997" s="17"/>
      <c r="H1997" s="18"/>
      <c r="I1997" s="42"/>
    </row>
    <row r="1998" spans="3:9" ht="12.75">
      <c r="C1998" s="22"/>
      <c r="D1998" s="17"/>
      <c r="E1998" s="17"/>
      <c r="F1998" s="17"/>
      <c r="G1998" s="17"/>
      <c r="H1998" s="18"/>
      <c r="I1998" s="42"/>
    </row>
    <row r="1999" spans="3:9" ht="12.75">
      <c r="C1999" s="22"/>
      <c r="D1999" s="17"/>
      <c r="E1999" s="17"/>
      <c r="F1999" s="17"/>
      <c r="G1999" s="17"/>
      <c r="H1999" s="18"/>
      <c r="I1999" s="42"/>
    </row>
    <row r="2000" spans="3:9" ht="12.75">
      <c r="C2000" s="22"/>
      <c r="D2000" s="17"/>
      <c r="E2000" s="17"/>
      <c r="F2000" s="17"/>
      <c r="G2000" s="17"/>
      <c r="H2000" s="18"/>
      <c r="I2000" s="42"/>
    </row>
    <row r="2001" ht="12.75">
      <c r="I2001" s="56"/>
    </row>
    <row r="2002" ht="12.75">
      <c r="I2002" s="56"/>
    </row>
    <row r="2003" ht="12.75">
      <c r="I2003" s="56"/>
    </row>
    <row r="2004" ht="12.75">
      <c r="I2004" s="56"/>
    </row>
    <row r="2005" ht="12.75">
      <c r="I2005" s="56"/>
    </row>
    <row r="2006" ht="12.75">
      <c r="I2006" s="56"/>
    </row>
    <row r="2007" ht="12.75">
      <c r="I2007" s="56"/>
    </row>
    <row r="2008" ht="12.75">
      <c r="I2008" s="56"/>
    </row>
    <row r="2009" ht="12.75">
      <c r="I2009" s="56"/>
    </row>
    <row r="2010" ht="12.75">
      <c r="I2010" s="56"/>
    </row>
    <row r="2011" ht="12.75">
      <c r="I2011" s="56"/>
    </row>
    <row r="2012" ht="12.75">
      <c r="I2012" s="56"/>
    </row>
    <row r="2013" ht="12.75">
      <c r="I2013" s="56"/>
    </row>
    <row r="2014" ht="12.75">
      <c r="I2014" s="56"/>
    </row>
    <row r="2015" ht="12.75">
      <c r="I2015" s="56"/>
    </row>
    <row r="2016" ht="12.75">
      <c r="I2016" s="56"/>
    </row>
    <row r="2017" ht="12.75">
      <c r="I2017" s="56"/>
    </row>
    <row r="2018" ht="12.75">
      <c r="I2018" s="56"/>
    </row>
    <row r="2019" ht="12.75">
      <c r="I2019" s="56"/>
    </row>
    <row r="2020" ht="12.75">
      <c r="I2020" s="56"/>
    </row>
    <row r="2021" ht="12.75">
      <c r="I2021" s="56"/>
    </row>
    <row r="2022" ht="12.75">
      <c r="I2022" s="56"/>
    </row>
    <row r="2023" ht="12.75">
      <c r="I2023" s="56"/>
    </row>
    <row r="2024" ht="12.75">
      <c r="I2024" s="56"/>
    </row>
    <row r="2025" ht="12.75">
      <c r="I2025" s="56"/>
    </row>
    <row r="2026" ht="12.75">
      <c r="I2026" s="56"/>
    </row>
    <row r="2027" ht="12.75">
      <c r="I2027" s="56"/>
    </row>
    <row r="2028" ht="12.75">
      <c r="I2028" s="56"/>
    </row>
    <row r="2029" ht="12.75">
      <c r="I2029" s="56"/>
    </row>
    <row r="2030" ht="12.75">
      <c r="I2030" s="56"/>
    </row>
    <row r="2031" ht="12.75">
      <c r="I2031" s="56"/>
    </row>
    <row r="2032" ht="12.75">
      <c r="I2032" s="56"/>
    </row>
    <row r="2033" ht="12.75">
      <c r="I2033" s="56"/>
    </row>
    <row r="2034" ht="12.75">
      <c r="I2034" s="56"/>
    </row>
    <row r="2035" ht="12.75">
      <c r="I2035" s="56"/>
    </row>
    <row r="2036" ht="12.75">
      <c r="I2036" s="56"/>
    </row>
    <row r="2037" ht="12.75">
      <c r="I2037" s="56"/>
    </row>
    <row r="2038" ht="12.75">
      <c r="I2038" s="56"/>
    </row>
    <row r="2039" ht="12.75">
      <c r="I2039" s="56"/>
    </row>
    <row r="2040" ht="12.75">
      <c r="I2040" s="56"/>
    </row>
    <row r="2041" ht="12.75">
      <c r="I2041" s="56"/>
    </row>
    <row r="2042" ht="12.75">
      <c r="I2042" s="56"/>
    </row>
    <row r="2043" ht="12.75">
      <c r="I2043" s="56"/>
    </row>
    <row r="2044" ht="12.75">
      <c r="I2044" s="56"/>
    </row>
    <row r="2045" ht="12.75">
      <c r="I2045" s="56"/>
    </row>
    <row r="2046" ht="12.75">
      <c r="I2046" s="56"/>
    </row>
    <row r="2047" ht="12.75">
      <c r="I2047" s="56"/>
    </row>
    <row r="2048" ht="12.75">
      <c r="I2048" s="56"/>
    </row>
    <row r="2049" ht="12.75">
      <c r="I2049" s="56"/>
    </row>
    <row r="2050" ht="12.75">
      <c r="I2050" s="56"/>
    </row>
    <row r="2051" ht="12.75">
      <c r="I2051" s="56"/>
    </row>
    <row r="2052" ht="12.75">
      <c r="I2052" s="56"/>
    </row>
    <row r="2053" ht="12.75">
      <c r="I2053" s="56"/>
    </row>
    <row r="2054" ht="12.75">
      <c r="I2054" s="56"/>
    </row>
    <row r="2055" ht="12.75">
      <c r="I2055" s="56"/>
    </row>
    <row r="2056" ht="12.75">
      <c r="I2056" s="56"/>
    </row>
    <row r="2057" ht="12.75">
      <c r="I2057" s="56"/>
    </row>
    <row r="2058" ht="12.75">
      <c r="I2058" s="56"/>
    </row>
    <row r="2059" ht="12.75">
      <c r="I2059" s="56"/>
    </row>
    <row r="2060" ht="12.75">
      <c r="I2060" s="56"/>
    </row>
    <row r="2061" ht="12.75">
      <c r="I2061" s="56"/>
    </row>
    <row r="2062" ht="12.75">
      <c r="I2062" s="56"/>
    </row>
    <row r="2063" ht="12.75">
      <c r="I2063" s="56"/>
    </row>
    <row r="2064" ht="12.75">
      <c r="I2064" s="56"/>
    </row>
    <row r="2065" ht="12.75">
      <c r="I2065" s="56"/>
    </row>
    <row r="2066" ht="12.75">
      <c r="I2066" s="56"/>
    </row>
    <row r="2067" ht="12.75">
      <c r="I2067" s="56"/>
    </row>
    <row r="2068" ht="12.75">
      <c r="I2068" s="56"/>
    </row>
    <row r="2069" ht="12.75">
      <c r="I2069" s="56"/>
    </row>
    <row r="2070" ht="12.75">
      <c r="I2070" s="56"/>
    </row>
    <row r="2071" ht="12.75">
      <c r="I2071" s="56"/>
    </row>
    <row r="2072" ht="12.75">
      <c r="I2072" s="56"/>
    </row>
    <row r="2073" ht="12.75">
      <c r="I2073" s="56"/>
    </row>
    <row r="2074" ht="12.75">
      <c r="I2074" s="56"/>
    </row>
    <row r="2075" ht="12.75">
      <c r="I2075" s="56"/>
    </row>
    <row r="2076" ht="12.75">
      <c r="I2076" s="56"/>
    </row>
    <row r="2077" ht="12.75">
      <c r="I2077" s="56"/>
    </row>
    <row r="2078" ht="12.75">
      <c r="I2078" s="56"/>
    </row>
    <row r="2079" ht="12.75">
      <c r="I2079" s="56"/>
    </row>
    <row r="2080" ht="12.75">
      <c r="I2080" s="56"/>
    </row>
    <row r="2081" ht="12.75">
      <c r="I2081" s="56"/>
    </row>
    <row r="2082" ht="12.75">
      <c r="I2082" s="56"/>
    </row>
    <row r="2083" ht="12.75">
      <c r="I2083" s="56"/>
    </row>
    <row r="2084" ht="12.75">
      <c r="I2084" s="56"/>
    </row>
    <row r="2085" ht="12.75">
      <c r="I2085" s="56"/>
    </row>
    <row r="2086" ht="12.75">
      <c r="I2086" s="56"/>
    </row>
    <row r="2087" ht="12.75">
      <c r="I2087" s="56"/>
    </row>
    <row r="2088" ht="12.75">
      <c r="I2088" s="56"/>
    </row>
    <row r="2089" ht="12.75">
      <c r="I2089" s="56"/>
    </row>
    <row r="2090" ht="12.75">
      <c r="I2090" s="56"/>
    </row>
    <row r="2091" ht="12.75">
      <c r="I2091" s="56"/>
    </row>
    <row r="2092" ht="12.75">
      <c r="I2092" s="56"/>
    </row>
    <row r="2093" ht="12.75">
      <c r="I2093" s="56"/>
    </row>
    <row r="2094" ht="12.75">
      <c r="I2094" s="56"/>
    </row>
    <row r="2095" ht="12.75">
      <c r="I2095" s="56"/>
    </row>
    <row r="2096" ht="12.75">
      <c r="I2096" s="56"/>
    </row>
    <row r="2097" ht="12.75">
      <c r="I2097" s="56"/>
    </row>
    <row r="2098" ht="12.75">
      <c r="I2098" s="56"/>
    </row>
    <row r="2099" ht="12.75">
      <c r="I2099" s="56"/>
    </row>
    <row r="2100" ht="12.75">
      <c r="I2100" s="56"/>
    </row>
    <row r="2101" ht="12.75">
      <c r="I2101" s="56"/>
    </row>
    <row r="2102" ht="12.75">
      <c r="I2102" s="56"/>
    </row>
    <row r="2103" ht="12.75">
      <c r="I2103" s="56"/>
    </row>
    <row r="2104" ht="12.75">
      <c r="I2104" s="56"/>
    </row>
    <row r="2105" ht="12.75">
      <c r="I2105" s="56"/>
    </row>
    <row r="2106" ht="12.75">
      <c r="I2106" s="56"/>
    </row>
    <row r="2107" ht="12.75">
      <c r="I2107" s="56"/>
    </row>
    <row r="2108" ht="12.75">
      <c r="I2108" s="56"/>
    </row>
    <row r="2109" ht="12.75">
      <c r="I2109" s="56"/>
    </row>
    <row r="2110" ht="12.75">
      <c r="I2110" s="56"/>
    </row>
    <row r="2111" ht="12.75">
      <c r="I2111" s="56"/>
    </row>
    <row r="2112" ht="12.75">
      <c r="I2112" s="56"/>
    </row>
    <row r="2113" ht="12.75">
      <c r="I2113" s="56"/>
    </row>
    <row r="2114" ht="12.75">
      <c r="I2114" s="56"/>
    </row>
    <row r="2115" ht="12.75">
      <c r="I2115" s="56"/>
    </row>
    <row r="2116" ht="12.75">
      <c r="I2116" s="56"/>
    </row>
    <row r="2117" ht="12.75">
      <c r="I2117" s="56"/>
    </row>
    <row r="2118" ht="12.75">
      <c r="I2118" s="56"/>
    </row>
    <row r="2119" ht="12.75">
      <c r="I2119" s="56"/>
    </row>
    <row r="2120" ht="12.75">
      <c r="I2120" s="56"/>
    </row>
    <row r="2121" ht="12.75">
      <c r="I2121" s="56"/>
    </row>
    <row r="2122" ht="12.75">
      <c r="I2122" s="56"/>
    </row>
    <row r="2123" ht="12.75">
      <c r="I2123" s="56"/>
    </row>
    <row r="2124" ht="12.75">
      <c r="I2124" s="56"/>
    </row>
    <row r="2125" ht="12.75">
      <c r="I2125" s="56"/>
    </row>
    <row r="2126" ht="12.75">
      <c r="I2126" s="56"/>
    </row>
    <row r="2127" ht="12.75">
      <c r="I2127" s="56"/>
    </row>
    <row r="2128" ht="12.75">
      <c r="I2128" s="56"/>
    </row>
    <row r="2129" ht="12.75">
      <c r="I2129" s="56"/>
    </row>
    <row r="2130" ht="12.75">
      <c r="I2130" s="56"/>
    </row>
    <row r="2131" ht="12.75">
      <c r="I2131" s="56"/>
    </row>
    <row r="2132" ht="12.75">
      <c r="I2132" s="56"/>
    </row>
    <row r="2133" ht="12.75">
      <c r="I2133" s="56"/>
    </row>
    <row r="2134" ht="12.75">
      <c r="I2134" s="56"/>
    </row>
    <row r="2135" ht="12.75">
      <c r="I2135" s="56"/>
    </row>
    <row r="2136" ht="12.75">
      <c r="I2136" s="56"/>
    </row>
    <row r="2137" ht="12.75">
      <c r="I2137" s="56"/>
    </row>
    <row r="2138" ht="12.75">
      <c r="I2138" s="56"/>
    </row>
    <row r="2139" ht="12.75">
      <c r="I2139" s="56"/>
    </row>
    <row r="2140" ht="12.75">
      <c r="I2140" s="56"/>
    </row>
    <row r="2141" ht="12.75">
      <c r="I2141" s="56"/>
    </row>
    <row r="2142" ht="12.75">
      <c r="I2142" s="56"/>
    </row>
    <row r="2143" ht="12.75">
      <c r="I2143" s="56"/>
    </row>
    <row r="2144" ht="12.75">
      <c r="I2144" s="56"/>
    </row>
    <row r="2145" ht="12.75">
      <c r="I2145" s="56"/>
    </row>
    <row r="2146" ht="12.75">
      <c r="I2146" s="56"/>
    </row>
    <row r="2147" ht="12.75">
      <c r="I2147" s="56"/>
    </row>
    <row r="2148" ht="12.75">
      <c r="I2148" s="56"/>
    </row>
    <row r="2149" ht="12.75">
      <c r="I2149" s="56"/>
    </row>
    <row r="2150" ht="12.75">
      <c r="I2150" s="56"/>
    </row>
    <row r="2151" ht="12.75">
      <c r="I2151" s="56"/>
    </row>
    <row r="2152" ht="12.75">
      <c r="I2152" s="56"/>
    </row>
    <row r="2153" ht="12.75">
      <c r="I2153" s="56"/>
    </row>
    <row r="2154" ht="12.75">
      <c r="I2154" s="56"/>
    </row>
    <row r="2155" ht="12.75">
      <c r="I2155" s="56"/>
    </row>
    <row r="2156" ht="12.75">
      <c r="I2156" s="56"/>
    </row>
    <row r="2157" ht="12.75">
      <c r="I2157" s="56"/>
    </row>
    <row r="2158" ht="12.75">
      <c r="I2158" s="56"/>
    </row>
    <row r="2159" ht="12.75">
      <c r="I2159" s="56"/>
    </row>
    <row r="2160" ht="12.75">
      <c r="I2160" s="56"/>
    </row>
    <row r="2161" ht="12.75">
      <c r="I2161" s="56"/>
    </row>
    <row r="2162" ht="12.75">
      <c r="I2162" s="56"/>
    </row>
    <row r="2163" ht="12.75">
      <c r="I2163" s="56"/>
    </row>
    <row r="2164" ht="12.75">
      <c r="I2164" s="56"/>
    </row>
    <row r="2165" ht="12.75">
      <c r="I2165" s="56"/>
    </row>
    <row r="2166" ht="12.75">
      <c r="I2166" s="56"/>
    </row>
    <row r="2167" ht="12.75">
      <c r="I2167" s="56"/>
    </row>
    <row r="2168" ht="12.75">
      <c r="I2168" s="56"/>
    </row>
    <row r="2169" ht="12.75">
      <c r="I2169" s="56"/>
    </row>
    <row r="2170" ht="12.75">
      <c r="I2170" s="56"/>
    </row>
    <row r="2171" ht="12.75">
      <c r="I2171" s="56"/>
    </row>
    <row r="2172" ht="12.75">
      <c r="I2172" s="56"/>
    </row>
    <row r="2173" ht="12.75">
      <c r="I2173" s="56"/>
    </row>
    <row r="2174" ht="12.75">
      <c r="I2174" s="56"/>
    </row>
    <row r="2175" ht="12.75">
      <c r="I2175" s="56"/>
    </row>
    <row r="2176" ht="12.75">
      <c r="I2176" s="56"/>
    </row>
    <row r="2177" ht="12.75">
      <c r="I2177" s="56"/>
    </row>
    <row r="2178" ht="12.75">
      <c r="I2178" s="56"/>
    </row>
    <row r="2179" ht="12.75">
      <c r="I2179" s="56"/>
    </row>
    <row r="2180" ht="12.75">
      <c r="I2180" s="56"/>
    </row>
    <row r="2181" ht="12.75">
      <c r="I2181" s="56"/>
    </row>
    <row r="2182" ht="12.75">
      <c r="I2182" s="56"/>
    </row>
    <row r="2183" ht="12.75">
      <c r="I2183" s="56"/>
    </row>
    <row r="2184" ht="12.75">
      <c r="I2184" s="56"/>
    </row>
    <row r="2185" ht="12.75">
      <c r="I2185" s="56"/>
    </row>
    <row r="2186" ht="12.75">
      <c r="I2186" s="56"/>
    </row>
    <row r="2187" ht="12.75">
      <c r="I2187" s="56"/>
    </row>
    <row r="2188" ht="12.75">
      <c r="I2188" s="56"/>
    </row>
    <row r="2189" ht="12.75">
      <c r="I2189" s="56"/>
    </row>
    <row r="2190" ht="12.75">
      <c r="I2190" s="56"/>
    </row>
    <row r="2191" ht="12.75">
      <c r="I2191" s="56"/>
    </row>
    <row r="2192" ht="12.75">
      <c r="I2192" s="56"/>
    </row>
    <row r="2193" ht="12.75">
      <c r="I2193" s="56"/>
    </row>
    <row r="2194" ht="12.75">
      <c r="I2194" s="56"/>
    </row>
    <row r="2195" ht="12.75">
      <c r="I2195" s="56"/>
    </row>
    <row r="2196" ht="12.75">
      <c r="I2196" s="56"/>
    </row>
    <row r="2197" ht="12.75">
      <c r="I2197" s="56"/>
    </row>
    <row r="2198" ht="12.75">
      <c r="I2198" s="56"/>
    </row>
    <row r="2199" ht="12.75">
      <c r="I2199" s="56"/>
    </row>
    <row r="2200" ht="12.75">
      <c r="I2200" s="56"/>
    </row>
    <row r="2201" ht="12.75">
      <c r="I2201" s="56"/>
    </row>
    <row r="2202" ht="12.75">
      <c r="I2202" s="56"/>
    </row>
    <row r="2203" ht="12.75">
      <c r="I2203" s="56"/>
    </row>
    <row r="2204" ht="12.75">
      <c r="I2204" s="56"/>
    </row>
    <row r="2205" ht="12.75">
      <c r="I2205" s="56"/>
    </row>
    <row r="2206" ht="12.75">
      <c r="I2206" s="56"/>
    </row>
    <row r="2207" ht="12.75">
      <c r="I2207" s="56"/>
    </row>
    <row r="2208" ht="12.75">
      <c r="I2208" s="56"/>
    </row>
    <row r="2209" ht="12.75">
      <c r="I2209" s="56"/>
    </row>
    <row r="2210" ht="12.75">
      <c r="I2210" s="56"/>
    </row>
    <row r="2211" ht="12.75">
      <c r="I2211" s="56"/>
    </row>
    <row r="2212" ht="12.75">
      <c r="I2212" s="56"/>
    </row>
    <row r="2213" ht="12.75">
      <c r="I2213" s="56"/>
    </row>
    <row r="2214" ht="12.75">
      <c r="I2214" s="56"/>
    </row>
    <row r="2215" ht="12.75">
      <c r="I2215" s="56"/>
    </row>
    <row r="2216" ht="12.75">
      <c r="I2216" s="56"/>
    </row>
    <row r="2217" ht="12.75">
      <c r="I2217" s="56"/>
    </row>
    <row r="2218" ht="12.75">
      <c r="I2218" s="56"/>
    </row>
    <row r="2219" ht="12.75">
      <c r="I2219" s="56"/>
    </row>
    <row r="2220" ht="12.75">
      <c r="I2220" s="56"/>
    </row>
    <row r="2221" ht="12.75">
      <c r="I2221" s="56"/>
    </row>
    <row r="2222" ht="12.75">
      <c r="I2222" s="56"/>
    </row>
    <row r="2223" ht="12.75">
      <c r="I2223" s="56"/>
    </row>
    <row r="2224" ht="12.75">
      <c r="I2224" s="56"/>
    </row>
    <row r="2225" ht="12.75">
      <c r="I2225" s="56"/>
    </row>
    <row r="2226" ht="12.75">
      <c r="I2226" s="56"/>
    </row>
    <row r="2227" ht="12.75">
      <c r="I2227" s="56"/>
    </row>
    <row r="2228" ht="12.75">
      <c r="I2228" s="56"/>
    </row>
    <row r="2229" ht="12.75">
      <c r="I2229" s="56"/>
    </row>
    <row r="2230" ht="12.75">
      <c r="I2230" s="56"/>
    </row>
    <row r="2231" ht="12.75">
      <c r="I2231" s="56"/>
    </row>
    <row r="2232" ht="12.75">
      <c r="I2232" s="56"/>
    </row>
    <row r="2233" ht="12.75">
      <c r="I2233" s="56"/>
    </row>
    <row r="2234" ht="12.75">
      <c r="I2234" s="56"/>
    </row>
    <row r="2235" ht="12.75">
      <c r="I2235" s="56"/>
    </row>
    <row r="2236" ht="12.75">
      <c r="I2236" s="56"/>
    </row>
    <row r="2237" ht="12.75">
      <c r="I2237" s="56"/>
    </row>
    <row r="2238" ht="12.75">
      <c r="I2238" s="56"/>
    </row>
    <row r="2239" ht="12.75">
      <c r="I2239" s="56"/>
    </row>
    <row r="2240" ht="12.75">
      <c r="I2240" s="56"/>
    </row>
    <row r="2241" ht="12.75">
      <c r="I2241" s="56"/>
    </row>
    <row r="2242" ht="12.75">
      <c r="I2242" s="56"/>
    </row>
    <row r="2243" ht="12.75">
      <c r="I2243" s="56"/>
    </row>
    <row r="2244" ht="12.75">
      <c r="I2244" s="56"/>
    </row>
    <row r="2245" ht="12.75">
      <c r="I2245" s="56"/>
    </row>
    <row r="2246" ht="12.75">
      <c r="I2246" s="56"/>
    </row>
    <row r="2247" ht="12.75">
      <c r="I2247" s="56"/>
    </row>
    <row r="2248" ht="12.75">
      <c r="I2248" s="56"/>
    </row>
    <row r="2249" ht="12.75">
      <c r="I2249" s="56"/>
    </row>
    <row r="2250" ht="12.75">
      <c r="I2250" s="56"/>
    </row>
    <row r="2251" ht="12.75">
      <c r="I2251" s="56"/>
    </row>
    <row r="2252" ht="12.75">
      <c r="I2252" s="56"/>
    </row>
    <row r="2253" ht="12.75">
      <c r="I2253" s="56"/>
    </row>
    <row r="2254" ht="12.75">
      <c r="I2254" s="56"/>
    </row>
    <row r="2255" ht="12.75">
      <c r="I2255" s="56"/>
    </row>
    <row r="2256" ht="12.75">
      <c r="I2256" s="56"/>
    </row>
    <row r="2257" ht="12.75">
      <c r="I2257" s="56"/>
    </row>
    <row r="2258" ht="12.75">
      <c r="I2258" s="56"/>
    </row>
    <row r="2259" ht="12.75">
      <c r="I2259" s="56"/>
    </row>
    <row r="2260" ht="12.75">
      <c r="I2260" s="56"/>
    </row>
    <row r="2261" ht="12.75">
      <c r="I2261" s="56"/>
    </row>
    <row r="2262" ht="12.75">
      <c r="I2262" s="56"/>
    </row>
    <row r="2263" ht="12.75">
      <c r="I2263" s="56"/>
    </row>
    <row r="2264" ht="12.75">
      <c r="I2264" s="56"/>
    </row>
    <row r="2265" ht="12.75">
      <c r="I2265" s="56"/>
    </row>
    <row r="2266" ht="12.75">
      <c r="I2266" s="56"/>
    </row>
    <row r="2267" ht="12.75">
      <c r="I2267" s="56"/>
    </row>
    <row r="2268" ht="12.75">
      <c r="I2268" s="56"/>
    </row>
    <row r="2269" ht="12.75">
      <c r="I2269" s="56"/>
    </row>
    <row r="2270" ht="12.75">
      <c r="I2270" s="56"/>
    </row>
    <row r="2271" ht="12.75">
      <c r="I2271" s="56"/>
    </row>
    <row r="2272" ht="12.75">
      <c r="I2272" s="56"/>
    </row>
    <row r="2273" ht="12.75">
      <c r="I2273" s="56"/>
    </row>
    <row r="2274" ht="12.75">
      <c r="I2274" s="56"/>
    </row>
    <row r="2275" ht="12.75">
      <c r="I2275" s="56"/>
    </row>
    <row r="2276" ht="12.75">
      <c r="I2276" s="56"/>
    </row>
    <row r="2277" ht="12.75">
      <c r="I2277" s="56"/>
    </row>
    <row r="2278" ht="12.75">
      <c r="I2278" s="56"/>
    </row>
    <row r="2279" ht="12.75">
      <c r="I2279" s="56"/>
    </row>
    <row r="2280" ht="12.75">
      <c r="I2280" s="56"/>
    </row>
    <row r="2281" ht="12.75">
      <c r="I2281" s="56"/>
    </row>
    <row r="2282" ht="12.75">
      <c r="I2282" s="56"/>
    </row>
    <row r="2283" ht="12.75">
      <c r="I2283" s="56"/>
    </row>
    <row r="2284" ht="12.75">
      <c r="I2284" s="56"/>
    </row>
    <row r="2285" ht="12.75">
      <c r="I2285" s="56"/>
    </row>
    <row r="2286" ht="12.75">
      <c r="I2286" s="56"/>
    </row>
    <row r="2287" ht="12.75">
      <c r="I2287" s="56"/>
    </row>
    <row r="2288" ht="12.75">
      <c r="I2288" s="56"/>
    </row>
    <row r="2289" ht="12.75">
      <c r="I2289" s="56"/>
    </row>
    <row r="2290" ht="12.75">
      <c r="I2290" s="56"/>
    </row>
    <row r="2291" ht="12.75">
      <c r="I2291" s="56"/>
    </row>
    <row r="2292" ht="12.75">
      <c r="I2292" s="56"/>
    </row>
    <row r="2293" ht="12.75">
      <c r="I2293" s="56"/>
    </row>
    <row r="2294" ht="12.75">
      <c r="I2294" s="56"/>
    </row>
    <row r="2295" ht="12.75">
      <c r="I2295" s="56"/>
    </row>
    <row r="2296" ht="12.75">
      <c r="I2296" s="56"/>
    </row>
    <row r="2297" ht="12.75">
      <c r="I2297" s="56"/>
    </row>
    <row r="2298" ht="12.75">
      <c r="I2298" s="56"/>
    </row>
    <row r="2299" ht="12.75">
      <c r="I2299" s="56"/>
    </row>
    <row r="2300" ht="12.75">
      <c r="I2300" s="56"/>
    </row>
    <row r="2301" ht="12.75">
      <c r="I2301" s="56"/>
    </row>
    <row r="2302" ht="12.75">
      <c r="I2302" s="56"/>
    </row>
    <row r="2303" ht="12.75">
      <c r="I2303" s="56"/>
    </row>
    <row r="2304" ht="12.75">
      <c r="I2304" s="56"/>
    </row>
    <row r="2305" ht="12.75">
      <c r="I2305" s="56"/>
    </row>
    <row r="2306" ht="12.75">
      <c r="I2306" s="56"/>
    </row>
    <row r="2307" ht="12.75">
      <c r="I2307" s="56"/>
    </row>
    <row r="2308" ht="12.75">
      <c r="I2308" s="56"/>
    </row>
    <row r="2309" ht="12.75">
      <c r="I2309" s="56"/>
    </row>
    <row r="2310" ht="12.75">
      <c r="I2310" s="56"/>
    </row>
    <row r="2311" ht="12.75">
      <c r="I2311" s="56"/>
    </row>
    <row r="2312" ht="12.75">
      <c r="I2312" s="56"/>
    </row>
    <row r="2313" ht="12.75">
      <c r="I2313" s="56"/>
    </row>
    <row r="2314" ht="12.75">
      <c r="I2314" s="56"/>
    </row>
    <row r="2315" ht="12.75">
      <c r="I2315" s="56"/>
    </row>
    <row r="2316" ht="12.75">
      <c r="I2316" s="56"/>
    </row>
    <row r="2317" ht="12.75">
      <c r="I2317" s="56"/>
    </row>
    <row r="2318" ht="12.75">
      <c r="I2318" s="56"/>
    </row>
    <row r="2319" ht="12.75">
      <c r="I2319" s="56"/>
    </row>
    <row r="2320" ht="12.75">
      <c r="I2320" s="56"/>
    </row>
    <row r="2321" ht="12.75">
      <c r="I2321" s="56"/>
    </row>
    <row r="2322" ht="12.75">
      <c r="I2322" s="56"/>
    </row>
    <row r="2323" ht="12.75">
      <c r="I2323" s="56"/>
    </row>
    <row r="2324" ht="12.75">
      <c r="I2324" s="56"/>
    </row>
    <row r="2325" ht="12.75">
      <c r="I2325" s="56"/>
    </row>
    <row r="2326" ht="12.75">
      <c r="I2326" s="56"/>
    </row>
    <row r="2327" ht="12.75">
      <c r="I2327" s="56"/>
    </row>
    <row r="2328" ht="12.75">
      <c r="I2328" s="56"/>
    </row>
    <row r="2329" ht="12.75">
      <c r="I2329" s="56"/>
    </row>
    <row r="2330" ht="12.75">
      <c r="I2330" s="56"/>
    </row>
    <row r="2331" ht="12.75">
      <c r="I2331" s="56"/>
    </row>
    <row r="2332" ht="12.75">
      <c r="I2332" s="56"/>
    </row>
    <row r="2333" ht="12.75">
      <c r="I2333" s="56"/>
    </row>
    <row r="2334" ht="12.75">
      <c r="I2334" s="56"/>
    </row>
    <row r="2335" ht="12.75">
      <c r="I2335" s="56"/>
    </row>
    <row r="2336" ht="12.75">
      <c r="I2336" s="56"/>
    </row>
    <row r="2337" ht="12.75">
      <c r="I2337" s="56"/>
    </row>
    <row r="2338" ht="12.75">
      <c r="I2338" s="56"/>
    </row>
    <row r="2339" ht="12.75">
      <c r="I2339" s="56"/>
    </row>
    <row r="2340" ht="12.75">
      <c r="I2340" s="56"/>
    </row>
    <row r="2341" ht="12.75">
      <c r="I2341" s="56"/>
    </row>
    <row r="2342" ht="12.75">
      <c r="I2342" s="56"/>
    </row>
    <row r="2343" ht="12.75">
      <c r="I2343" s="56"/>
    </row>
    <row r="2344" ht="12.75">
      <c r="I2344" s="56"/>
    </row>
    <row r="2345" ht="12.75">
      <c r="I2345" s="56"/>
    </row>
    <row r="2346" ht="12.75">
      <c r="I2346" s="56"/>
    </row>
    <row r="2347" ht="12.75">
      <c r="I2347" s="56"/>
    </row>
    <row r="2348" ht="12.75">
      <c r="I2348" s="56"/>
    </row>
    <row r="2349" ht="12.75">
      <c r="I2349" s="56"/>
    </row>
    <row r="2350" ht="12.75">
      <c r="I2350" s="56"/>
    </row>
    <row r="2351" ht="12.75">
      <c r="I2351" s="56"/>
    </row>
    <row r="2352" ht="12.75">
      <c r="I2352" s="56"/>
    </row>
    <row r="2353" ht="12.75">
      <c r="I2353" s="56"/>
    </row>
    <row r="2354" ht="12.75">
      <c r="I2354" s="56"/>
    </row>
    <row r="2355" ht="12.75">
      <c r="I2355" s="56"/>
    </row>
    <row r="2356" ht="12.75">
      <c r="I2356" s="56"/>
    </row>
    <row r="2357" ht="12.75">
      <c r="I2357" s="56"/>
    </row>
    <row r="2358" ht="12.75">
      <c r="I2358" s="56"/>
    </row>
    <row r="2359" ht="12.75">
      <c r="I2359" s="56"/>
    </row>
    <row r="2360" ht="12.75">
      <c r="I2360" s="56"/>
    </row>
    <row r="2361" ht="12.75">
      <c r="I2361" s="56"/>
    </row>
    <row r="2362" ht="12.75">
      <c r="I2362" s="56"/>
    </row>
    <row r="2363" ht="12.75">
      <c r="I2363" s="56"/>
    </row>
    <row r="2364" ht="12.75">
      <c r="I2364" s="56"/>
    </row>
    <row r="2365" ht="12.75">
      <c r="I2365" s="56"/>
    </row>
    <row r="2366" ht="12.75">
      <c r="I2366" s="56"/>
    </row>
    <row r="2367" ht="12.75">
      <c r="I2367" s="56"/>
    </row>
    <row r="2368" ht="12.75">
      <c r="I2368" s="56"/>
    </row>
    <row r="2369" ht="12.75">
      <c r="I2369" s="56"/>
    </row>
    <row r="2370" ht="12.75">
      <c r="I2370" s="56"/>
    </row>
    <row r="2371" ht="12.75">
      <c r="I2371" s="56"/>
    </row>
    <row r="2372" ht="12.75">
      <c r="I2372" s="56"/>
    </row>
    <row r="2373" ht="12.75">
      <c r="I2373" s="56"/>
    </row>
    <row r="2374" ht="12.75">
      <c r="I2374" s="56"/>
    </row>
    <row r="2375" ht="12.75">
      <c r="I2375" s="56"/>
    </row>
    <row r="2376" ht="12.75">
      <c r="I2376" s="56"/>
    </row>
    <row r="2377" ht="12.75">
      <c r="I2377" s="56"/>
    </row>
    <row r="2378" ht="12.75">
      <c r="I2378" s="56"/>
    </row>
    <row r="2379" ht="12.75">
      <c r="I2379" s="56"/>
    </row>
    <row r="2380" ht="12.75">
      <c r="I2380" s="56"/>
    </row>
    <row r="2381" ht="12.75">
      <c r="I2381" s="56"/>
    </row>
    <row r="2382" ht="12.75">
      <c r="I2382" s="56"/>
    </row>
    <row r="2383" ht="12.75">
      <c r="I2383" s="56"/>
    </row>
    <row r="2384" ht="12.75">
      <c r="I2384" s="56"/>
    </row>
    <row r="2385" ht="12.75">
      <c r="I2385" s="56"/>
    </row>
    <row r="2386" ht="12.75">
      <c r="I2386" s="56"/>
    </row>
    <row r="2387" ht="12.75">
      <c r="I2387" s="56"/>
    </row>
    <row r="2388" ht="12.75">
      <c r="I2388" s="56"/>
    </row>
    <row r="2389" ht="12.75">
      <c r="I2389" s="56"/>
    </row>
    <row r="2390" ht="12.75">
      <c r="I2390" s="56"/>
    </row>
    <row r="2391" ht="12.75">
      <c r="I2391" s="56"/>
    </row>
    <row r="2392" ht="12.75">
      <c r="I2392" s="56"/>
    </row>
    <row r="2393" ht="12.75">
      <c r="I2393" s="56"/>
    </row>
    <row r="2394" ht="12.75">
      <c r="I2394" s="56"/>
    </row>
    <row r="2395" ht="12.75">
      <c r="I2395" s="56"/>
    </row>
    <row r="2396" ht="12.75">
      <c r="I2396" s="56"/>
    </row>
    <row r="2397" ht="12.75">
      <c r="I2397" s="56"/>
    </row>
    <row r="2398" ht="12.75">
      <c r="I2398" s="56"/>
    </row>
    <row r="2399" ht="12.75">
      <c r="I2399" s="56"/>
    </row>
    <row r="2400" ht="12.75">
      <c r="I2400" s="56"/>
    </row>
    <row r="2401" ht="12.75">
      <c r="I2401" s="56"/>
    </row>
    <row r="2402" ht="12.75">
      <c r="I2402" s="56"/>
    </row>
    <row r="2403" ht="12.75">
      <c r="I2403" s="56"/>
    </row>
    <row r="2404" ht="12.75">
      <c r="I2404" s="56"/>
    </row>
    <row r="2405" ht="12.75">
      <c r="I2405" s="56"/>
    </row>
    <row r="2406" ht="12.75">
      <c r="I2406" s="56"/>
    </row>
    <row r="2407" ht="12.75">
      <c r="I2407" s="56"/>
    </row>
    <row r="2408" ht="12.75">
      <c r="I2408" s="56"/>
    </row>
    <row r="2409" ht="12.75">
      <c r="I2409" s="56"/>
    </row>
    <row r="2410" ht="12.75">
      <c r="I2410" s="56"/>
    </row>
    <row r="2411" ht="12.75">
      <c r="I2411" s="56"/>
    </row>
    <row r="2412" ht="12.75">
      <c r="I2412" s="56"/>
    </row>
    <row r="2413" ht="12.75">
      <c r="I2413" s="56"/>
    </row>
    <row r="2414" ht="12.75">
      <c r="I2414" s="56"/>
    </row>
    <row r="2415" ht="12.75">
      <c r="I2415" s="56"/>
    </row>
    <row r="2416" ht="12.75">
      <c r="I2416" s="56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